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calcolo debito residuo excel xl" sheetId="1" r:id="rId1"/>
  </sheets>
  <definedNames>
    <definedName name="Ammont_prestito" localSheetId="0">'calcolo debito residuo excel xl'!$D$9</definedName>
    <definedName name="_xlnm.Print_Area" localSheetId="0">'calcolo debito residuo excel xl'!$B$6:$H$137</definedName>
    <definedName name="Bil.Iniz" localSheetId="0">IF('calcolo debito residuo excel xl'!IU1&lt;&gt;"",'calcolo debito residuo excel xl'!D65536,"")</definedName>
    <definedName name="Bilancio.finale" localSheetId="0">IF('calcolo debito residuo excel xl'!IR1&lt;&gt;"",'calcolo debito residuo excel xl'!IT1-'calcolo debito residuo excel xl'!IV1,"")</definedName>
    <definedName name="Bilancio_iniz_tab" localSheetId="0">'calcolo debito residuo excel xl'!$H$15</definedName>
    <definedName name="Capitale" localSheetId="0">IF('calcolo debito residuo excel xl'!IS1&lt;&gt;"",MIN('calcolo debito residuo excel xl'!IU1,'calcolo debito residuo excel xl'!Pagam_da_usare-'calcolo debito residuo excel xl'!IV1),"")</definedName>
    <definedName name="Data_inizio_tabella" localSheetId="0">'calcolo debito residuo excel xl'!$H$9</definedName>
    <definedName name="Durata_in_anni" localSheetId="0">'calcolo debito residuo excel xl'!$D$11</definedName>
    <definedName name="Durata_in_anni">#REF!</definedName>
    <definedName name="Interesse" localSheetId="0">IF('calcolo debito residuo excel xl'!IT1&lt;&gt;"",'calcolo debito residuo excel xl'!IV1*'calcolo debito residuo excel xl'!Tasso_periodico,"")</definedName>
    <definedName name="Interesse.Comp" localSheetId="0">IF('calcolo debito residuo excel xl'!IQ1&lt;&gt;"",'calcolo debito residuo excel xl'!A65536+'calcolo debito residuo excel xl'!IT1,"")</definedName>
    <definedName name="Interesse_tabella" localSheetId="0">'calcolo debito residuo excel xl'!#REF!</definedName>
    <definedName name="Mostra.Data" localSheetId="0">IF('calcolo debito residuo excel xl'!IV1&lt;&gt;"",DATE(YEAR('calcolo debito residuo excel xl'!Primo_pagam),MONTH('calcolo debito residuo excel xl'!Primo_pagam)+('calcolo debito residuo excel xl'!IV1-1)*12/'calcolo debito residuo excel xl'!Pagam_per_anno,DAY('calcolo debito residuo excel xl'!Primo_pagam)),"")</definedName>
    <definedName name="pagam.Num" localSheetId="0">IF(OR('calcolo debito residuo excel xl'!A65536="",'calcolo debito residuo excel xl'!A65536='calcolo debito residuo excel xl'!Totale_pagam),"",'calcolo debito residuo excel xl'!A65536+1)</definedName>
    <definedName name="Pagam_calcolato" localSheetId="0">'calcolo debito residuo excel xl'!$D$14</definedName>
    <definedName name="Pagam_da_usare" localSheetId="0">'calcolo debito residuo excel xl'!$I$9</definedName>
    <definedName name="Pagam_inizio_tabella" localSheetId="0">'calcolo debito residuo excel xl'!$H$11</definedName>
    <definedName name="Pagam_per_anno" localSheetId="0">'calcolo debito residuo excel xl'!$D$12</definedName>
    <definedName name="Pagam_per_anno">#REF!</definedName>
    <definedName name="Pagam_registrato" localSheetId="0">'calcolo debito residuo excel xl'!$D$13</definedName>
    <definedName name="Play">656277505</definedName>
    <definedName name="Primo_pagam" localSheetId="0">'calcolo debito residuo excel xl'!#REF!</definedName>
    <definedName name="Primo_pagam_num" localSheetId="0">'calcolo debito residuo excel xl'!$B$14</definedName>
    <definedName name="Tasso_inter_annuale" localSheetId="0">'calcolo debito residuo excel xl'!$D$10</definedName>
    <definedName name="Tasso_inter_annuale">#REF!</definedName>
    <definedName name="Tasso_periodico" localSheetId="0">'calcolo debito residuo excel xl'!Tasso_inter_annuale/'calcolo debito residuo excel xl'!Pagam_per_anno</definedName>
    <definedName name="_xlnm.Print_Titles" localSheetId="0">'calcolo debito residuo excel xl'!$16:$17</definedName>
    <definedName name="Totale_pagam" localSheetId="0">'calcolo debito residuo excel xl'!Pagam_per_anno*'calcolo debito residuo excel xl'!Durata_in_anni</definedName>
    <definedName name="VBAdvanced.VB_Branch_Example" localSheetId="0">'calcolo debito residuo excel xl'!VBAdvanced.VB_Branch_Example</definedName>
    <definedName name="VBAdvanced.VB_Branch_Example">[0]!VBAdvanced.VB_Branch_Example</definedName>
    <definedName name="VBAdvanced.VB_GetWindowsDirectory" localSheetId="0">'calcolo debito residuo excel xl'!VBAdvanced.VB_GetWindowsDirectory</definedName>
    <definedName name="VBAdvanced.VB_GetWindowsDirectory">[0]!VBAdvanced.VB_GetWindowsDirectory</definedName>
  </definedNames>
  <calcPr fullCalcOnLoad="1"/>
</workbook>
</file>

<file path=xl/comments1.xml><?xml version="1.0" encoding="utf-8"?>
<comments xmlns="http://schemas.openxmlformats.org/spreadsheetml/2006/main">
  <authors>
    <author>Rodolfo</author>
  </authors>
  <commentList>
    <comment ref="D10" authorId="0">
      <text>
        <r>
          <rPr>
            <b/>
            <sz val="9"/>
            <color indexed="10"/>
            <rFont val="Arial"/>
            <family val="2"/>
          </rPr>
          <t>NB: nell'indicare il tasso Tan, inserire alla fine sempre il simbolo 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<sst xmlns="http://schemas.openxmlformats.org/spreadsheetml/2006/main" count="24" uniqueCount="24">
  <si>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Pagamento registrato:</t>
  </si>
  <si>
    <t>Pagamento:</t>
  </si>
  <si>
    <t>Somma pagata ogni anno:</t>
  </si>
  <si>
    <t>Costo di ogni singola rata:</t>
  </si>
  <si>
    <t>Riporto del capitale</t>
  </si>
  <si>
    <t>Calcolo Consolidamento Debiti in Unica Rata + Liquidità Aggiuntiva</t>
  </si>
  <si>
    <t>Capitale Originario Erogato &gt;</t>
  </si>
  <si>
    <t>Tasso nominale Tan annuale &gt;</t>
  </si>
  <si>
    <t>Durata Originaria Finanziamento &gt;</t>
  </si>
  <si>
    <t>Numero delle Rate Annuali &gt;</t>
  </si>
  <si>
    <t>Debito o Capitale Residuo</t>
  </si>
  <si>
    <t>Numero progressivo</t>
  </si>
  <si>
    <t>di tutte le singole rate</t>
  </si>
  <si>
    <t>ad ogni singola rata</t>
  </si>
  <si>
    <t>Rata pagata attualmente &gt;</t>
  </si>
  <si>
    <t>Correlate al calcolo capitale debito residuo excel xls di un finanziamento:</t>
  </si>
  <si>
    <t>NB: il foglio di calcolo capitale residuo excel va bene per calcolare il debito residuo di un finanziamento qualsiasi: andrà bene per un prestito</t>
  </si>
  <si>
    <t>Calcolo Estinzione Parziale (Con Nuova Rata) o Totale Anticipata</t>
  </si>
  <si>
    <t>Calcolo Surroga Rinegoziazione Sostituzione Finanziamento + Nuova Rata</t>
  </si>
  <si>
    <t>rimanente rata dopo rata</t>
  </si>
  <si>
    <t xml:space="preserve">    Applicazione correlate al calcolo del debito residuo:</t>
  </si>
  <si>
    <t>calcolo dei dietimi giornalieri di un finanziamento</t>
  </si>
  <si>
    <t>personale ovvero un mutuo o per una cessione del quinto o ancora per un leasing ecc. fino a 40 anni che sia ammortizzato alla francese!</t>
  </si>
  <si>
    <t>Foglio di calcolo debito residuo o capitale in excel xls di un finanziamento by SocialPrestiti.it© - Ed. 2024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</si>
</sst>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General&quot;.&quot;"/>
    <numFmt numFmtId="182" formatCode="General;;;&quot; &quot;General"/>
    <numFmt numFmtId="183" formatCode="#,##0.0000"/>
    <numFmt numFmtId="184" formatCode="d/m/yy"/>
    <numFmt numFmtId="185" formatCode="#,##0_ ;\-#,##0\ "/>
    <numFmt numFmtId="186" formatCode="#,##0.0;\-#,##0.0"/>
    <numFmt numFmtId="187" formatCode="#,##0.000;\-#,##0.000"/>
    <numFmt numFmtId="188" formatCode="_-[$€-2]\ * #,##0.00_-;\-[$€-2]\ * #,##0.00_-;_-[$€-2]\ * &quot;-&quot;??_-"/>
    <numFmt numFmtId="189" formatCode="d/m"/>
    <numFmt numFmtId="190" formatCode="_-[$€-2]\ * #,##0.00_-;\-[$€-2]\ * #,##0.00_-;_-[$€-2]\ * &quot;-&quot;??_-;_-@_-"/>
    <numFmt numFmtId="191" formatCode="_-[$€-2]\ * #,##0.000_-;\-[$€-2]\ * #,##0.000_-;_-[$€-2]\ * &quot;-&quot;??_-"/>
    <numFmt numFmtId="192" formatCode="_-[$€-2]\ * #,##0.0000_-;\-[$€-2]\ * #,##0.0000_-;_-[$€-2]\ * &quot;-&quot;??_-"/>
    <numFmt numFmtId="193" formatCode="[$€-2]\ #,##0.00;[Red]\-[$€-2]\ #,##0.00"/>
    <numFmt numFmtId="194" formatCode="General_)"/>
    <numFmt numFmtId="195" formatCode="[$-410]dddd\ d\ mmmm\ yyyy"/>
    <numFmt numFmtId="196" formatCode="h\.mm\.ss"/>
    <numFmt numFmtId="197" formatCode="&quot;€&quot;\ #,##0.00"/>
  </numFmts>
  <fonts count="10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1"/>
      <name val="Geneva"/>
      <family val="0"/>
    </font>
    <font>
      <sz val="9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56"/>
      <name val="Arial"/>
      <family val="2"/>
    </font>
    <font>
      <b/>
      <sz val="10"/>
      <color indexed="56"/>
      <name val="Geneva"/>
      <family val="0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u val="single"/>
      <sz val="13"/>
      <color indexed="12"/>
      <name val="Arial"/>
      <family val="2"/>
    </font>
    <font>
      <sz val="14"/>
      <color indexed="56"/>
      <name val="Times New Roman"/>
      <family val="1"/>
    </font>
    <font>
      <sz val="14"/>
      <color indexed="56"/>
      <name val="Arial"/>
      <family val="2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4"/>
      <color indexed="12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FF"/>
      <name val="Arial"/>
      <family val="2"/>
    </font>
    <font>
      <b/>
      <sz val="10"/>
      <color rgb="FF0000FF"/>
      <name val="Arial"/>
      <family val="2"/>
    </font>
    <font>
      <b/>
      <u val="single"/>
      <sz val="12"/>
      <color theme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3"/>
      <name val="Arial"/>
      <family val="2"/>
    </font>
    <font>
      <b/>
      <sz val="10"/>
      <color theme="3"/>
      <name val="Geneva"/>
      <family val="0"/>
    </font>
    <font>
      <sz val="10"/>
      <color theme="0"/>
      <name val="Arial"/>
      <family val="2"/>
    </font>
    <font>
      <b/>
      <sz val="16"/>
      <color rgb="FFFFFFFF"/>
      <name val="Arial"/>
      <family val="2"/>
    </font>
    <font>
      <sz val="11"/>
      <color rgb="FF000000"/>
      <name val="Calibri"/>
      <family val="2"/>
    </font>
    <font>
      <b/>
      <u val="single"/>
      <sz val="13"/>
      <color rgb="FF0000FF"/>
      <name val="Arial"/>
      <family val="2"/>
    </font>
    <font>
      <sz val="14"/>
      <color rgb="FF1F497D"/>
      <name val="Times New Roman"/>
      <family val="1"/>
    </font>
    <font>
      <sz val="14"/>
      <color rgb="FF1F497D"/>
      <name val="Arial"/>
      <family val="2"/>
    </font>
    <font>
      <sz val="14"/>
      <color theme="3"/>
      <name val="Times New Roman"/>
      <family val="1"/>
    </font>
    <font>
      <sz val="14"/>
      <color rgb="FF0000FF"/>
      <name val="Times New Roman"/>
      <family val="1"/>
    </font>
    <font>
      <sz val="14"/>
      <color theme="1"/>
      <name val="Times New Roman"/>
      <family val="1"/>
    </font>
    <font>
      <b/>
      <sz val="14"/>
      <color rgb="FF0000FF"/>
      <name val="Arial"/>
      <family val="2"/>
    </font>
    <font>
      <b/>
      <sz val="12"/>
      <color theme="0"/>
      <name val="Arial"/>
      <family val="2"/>
    </font>
    <font>
      <b/>
      <u val="single"/>
      <sz val="10"/>
      <color theme="10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FFFF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0"/>
      <name val="Arial"/>
      <family val="2"/>
    </font>
    <font>
      <b/>
      <u val="single"/>
      <sz val="14"/>
      <color theme="1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0" fontId="66" fillId="20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88" fontId="0" fillId="0" borderId="0" xfId="46" applyFont="1" applyAlignment="1">
      <alignment/>
    </xf>
    <xf numFmtId="188" fontId="4" fillId="0" borderId="0" xfId="46" applyFont="1" applyAlignment="1">
      <alignment/>
    </xf>
    <xf numFmtId="188" fontId="0" fillId="0" borderId="0" xfId="46" applyFont="1" applyAlignment="1">
      <alignment horizontal="centerContinuous"/>
    </xf>
    <xf numFmtId="188" fontId="4" fillId="0" borderId="0" xfId="46" applyFont="1" applyAlignment="1">
      <alignment horizontal="right"/>
    </xf>
    <xf numFmtId="188" fontId="4" fillId="0" borderId="0" xfId="46" applyFont="1" applyAlignment="1">
      <alignment horizontal="centerContinuous"/>
    </xf>
    <xf numFmtId="188" fontId="5" fillId="33" borderId="0" xfId="46" applyFont="1" applyFill="1" applyAlignment="1">
      <alignment/>
    </xf>
    <xf numFmtId="188" fontId="7" fillId="0" borderId="10" xfId="46" applyFont="1" applyBorder="1" applyAlignment="1">
      <alignment horizontal="right"/>
    </xf>
    <xf numFmtId="188" fontId="6" fillId="0" borderId="0" xfId="46" applyFont="1" applyFill="1" applyAlignment="1">
      <alignment/>
    </xf>
    <xf numFmtId="188" fontId="0" fillId="0" borderId="0" xfId="46" applyFont="1" applyAlignment="1">
      <alignment vertical="center"/>
    </xf>
    <xf numFmtId="188" fontId="76" fillId="0" borderId="11" xfId="46" applyFont="1" applyFill="1" applyBorder="1" applyAlignment="1">
      <alignment vertical="center"/>
    </xf>
    <xf numFmtId="188" fontId="0" fillId="0" borderId="0" xfId="46" applyFont="1" applyBorder="1" applyAlignment="1">
      <alignment/>
    </xf>
    <xf numFmtId="188" fontId="0" fillId="0" borderId="0" xfId="46" applyFont="1" applyBorder="1" applyAlignment="1">
      <alignment horizontal="centerContinuous" vertical="top"/>
    </xf>
    <xf numFmtId="188" fontId="1" fillId="0" borderId="0" xfId="46" applyFont="1" applyBorder="1" applyAlignment="1">
      <alignment horizontal="right" vertical="center"/>
    </xf>
    <xf numFmtId="193" fontId="1" fillId="0" borderId="0" xfId="46" applyNumberFormat="1" applyFont="1" applyFill="1" applyBorder="1" applyAlignment="1">
      <alignment vertical="center"/>
    </xf>
    <xf numFmtId="188" fontId="77" fillId="0" borderId="0" xfId="46" applyFont="1" applyBorder="1" applyAlignment="1">
      <alignment horizontal="right" vertical="center"/>
    </xf>
    <xf numFmtId="188" fontId="76" fillId="0" borderId="0" xfId="46" applyFont="1" applyFill="1" applyBorder="1" applyAlignment="1">
      <alignment vertical="center"/>
    </xf>
    <xf numFmtId="188" fontId="78" fillId="0" borderId="0" xfId="36" applyNumberFormat="1" applyFont="1" applyAlignment="1" applyProtection="1">
      <alignment vertical="center"/>
      <protection/>
    </xf>
    <xf numFmtId="188" fontId="79" fillId="0" borderId="0" xfId="46" applyFont="1" applyBorder="1" applyAlignment="1">
      <alignment horizontal="right" vertical="center"/>
    </xf>
    <xf numFmtId="188" fontId="1" fillId="0" borderId="0" xfId="46" applyFont="1" applyBorder="1" applyAlignment="1">
      <alignment horizontal="left" vertical="center"/>
    </xf>
    <xf numFmtId="188" fontId="4" fillId="0" borderId="0" xfId="46" applyFont="1" applyAlignment="1">
      <alignment vertical="center"/>
    </xf>
    <xf numFmtId="188" fontId="0" fillId="0" borderId="0" xfId="46" applyFont="1" applyBorder="1" applyAlignment="1">
      <alignment vertical="center"/>
    </xf>
    <xf numFmtId="188" fontId="0" fillId="0" borderId="0" xfId="46" applyFont="1" applyFill="1" applyBorder="1" applyAlignment="1">
      <alignment horizontal="left" vertical="center"/>
    </xf>
    <xf numFmtId="188" fontId="5" fillId="0" borderId="0" xfId="46" applyFont="1" applyAlignment="1">
      <alignment vertical="center"/>
    </xf>
    <xf numFmtId="188" fontId="4" fillId="0" borderId="0" xfId="46" applyFont="1" applyAlignment="1">
      <alignment vertical="center"/>
    </xf>
    <xf numFmtId="188" fontId="0" fillId="0" borderId="0" xfId="46" applyFont="1" applyAlignment="1">
      <alignment vertical="top"/>
    </xf>
    <xf numFmtId="188" fontId="1" fillId="0" borderId="0" xfId="46" applyFont="1" applyFill="1" applyBorder="1" applyAlignment="1">
      <alignment vertical="top"/>
    </xf>
    <xf numFmtId="188" fontId="0" fillId="0" borderId="0" xfId="46" applyFont="1" applyFill="1" applyBorder="1" applyAlignment="1">
      <alignment vertical="top"/>
    </xf>
    <xf numFmtId="188" fontId="80" fillId="34" borderId="0" xfId="46" applyFont="1" applyFill="1" applyBorder="1" applyAlignment="1">
      <alignment vertical="top"/>
    </xf>
    <xf numFmtId="188" fontId="78" fillId="34" borderId="0" xfId="36" applyNumberFormat="1" applyFont="1" applyFill="1" applyAlignment="1" applyProtection="1">
      <alignment vertical="center"/>
      <protection/>
    </xf>
    <xf numFmtId="188" fontId="80" fillId="34" borderId="0" xfId="46" applyFont="1" applyFill="1" applyAlignment="1">
      <alignment horizontal="centerContinuous"/>
    </xf>
    <xf numFmtId="193" fontId="81" fillId="34" borderId="0" xfId="46" applyNumberFormat="1" applyFont="1" applyFill="1" applyBorder="1" applyAlignment="1">
      <alignment vertical="center"/>
    </xf>
    <xf numFmtId="188" fontId="82" fillId="34" borderId="0" xfId="46" applyFont="1" applyFill="1" applyAlignment="1">
      <alignment horizontal="right"/>
    </xf>
    <xf numFmtId="188" fontId="0" fillId="34" borderId="0" xfId="46" applyFont="1" applyFill="1" applyAlignment="1">
      <alignment vertical="center"/>
    </xf>
    <xf numFmtId="188" fontId="0" fillId="34" borderId="0" xfId="46" applyFont="1" applyFill="1" applyAlignment="1">
      <alignment/>
    </xf>
    <xf numFmtId="188" fontId="83" fillId="34" borderId="0" xfId="46" applyFont="1" applyFill="1" applyBorder="1" applyAlignment="1">
      <alignment vertical="center"/>
    </xf>
    <xf numFmtId="188" fontId="83" fillId="34" borderId="0" xfId="46" applyFont="1" applyFill="1" applyAlignment="1">
      <alignment vertical="center"/>
    </xf>
    <xf numFmtId="188" fontId="4" fillId="34" borderId="0" xfId="46" applyFont="1" applyFill="1" applyAlignment="1">
      <alignment/>
    </xf>
    <xf numFmtId="188" fontId="1" fillId="0" borderId="0" xfId="46" applyFont="1" applyAlignment="1">
      <alignment horizontal="right"/>
    </xf>
    <xf numFmtId="188" fontId="0" fillId="0" borderId="0" xfId="46" applyFont="1" applyAlignment="1">
      <alignment horizontal="right" vertical="center"/>
    </xf>
    <xf numFmtId="188" fontId="84" fillId="0" borderId="0" xfId="46" applyFont="1" applyFill="1" applyBorder="1" applyAlignment="1">
      <alignment horizontal="right" vertical="top"/>
    </xf>
    <xf numFmtId="188" fontId="85" fillId="0" borderId="0" xfId="46" applyFont="1" applyFill="1" applyBorder="1" applyAlignment="1">
      <alignment horizontal="left" vertical="top"/>
    </xf>
    <xf numFmtId="188" fontId="86" fillId="0" borderId="0" xfId="46" applyFont="1" applyAlignment="1">
      <alignment vertical="center"/>
    </xf>
    <xf numFmtId="188" fontId="4" fillId="0" borderId="0" xfId="46" applyFont="1" applyAlignment="1">
      <alignment vertical="top"/>
    </xf>
    <xf numFmtId="0" fontId="0" fillId="0" borderId="0" xfId="0" applyAlignment="1">
      <alignment vertical="top"/>
    </xf>
    <xf numFmtId="188" fontId="1" fillId="35" borderId="12" xfId="46" applyFont="1" applyFill="1" applyBorder="1" applyAlignment="1">
      <alignment horizontal="center"/>
    </xf>
    <xf numFmtId="188" fontId="1" fillId="35" borderId="13" xfId="46" applyFont="1" applyFill="1" applyBorder="1" applyAlignment="1">
      <alignment horizontal="center"/>
    </xf>
    <xf numFmtId="188" fontId="1" fillId="35" borderId="14" xfId="46" applyFont="1" applyFill="1" applyBorder="1" applyAlignment="1">
      <alignment horizontal="center"/>
    </xf>
    <xf numFmtId="188" fontId="4" fillId="0" borderId="0" xfId="46" applyFont="1" applyAlignment="1">
      <alignment/>
    </xf>
    <xf numFmtId="0" fontId="0" fillId="0" borderId="0" xfId="0" applyAlignment="1">
      <alignment/>
    </xf>
    <xf numFmtId="188" fontId="1" fillId="35" borderId="15" xfId="46" applyFont="1" applyFill="1" applyBorder="1" applyAlignment="1">
      <alignment horizontal="center" vertical="top"/>
    </xf>
    <xf numFmtId="188" fontId="1" fillId="35" borderId="16" xfId="46" applyFont="1" applyFill="1" applyBorder="1" applyAlignment="1">
      <alignment horizontal="center" vertical="top"/>
    </xf>
    <xf numFmtId="188" fontId="1" fillId="35" borderId="17" xfId="46" applyFont="1" applyFill="1" applyBorder="1" applyAlignment="1">
      <alignment horizontal="center" vertical="top"/>
    </xf>
    <xf numFmtId="188" fontId="1" fillId="0" borderId="18" xfId="46" applyFont="1" applyBorder="1" applyAlignment="1">
      <alignment horizontal="right" vertical="center"/>
    </xf>
    <xf numFmtId="188" fontId="1" fillId="0" borderId="18" xfId="46" applyFont="1" applyBorder="1" applyAlignment="1">
      <alignment horizontal="right"/>
    </xf>
    <xf numFmtId="188" fontId="1" fillId="0" borderId="19" xfId="46" applyFont="1" applyFill="1" applyBorder="1" applyAlignment="1">
      <alignment horizontal="center" vertical="top"/>
    </xf>
    <xf numFmtId="188" fontId="1" fillId="0" borderId="20" xfId="46" applyFont="1" applyFill="1" applyBorder="1" applyAlignment="1">
      <alignment horizontal="center"/>
    </xf>
    <xf numFmtId="14" fontId="8" fillId="0" borderId="21" xfId="46" applyNumberFormat="1" applyFont="1" applyBorder="1" applyAlignment="1">
      <alignment horizontal="right" vertical="center"/>
    </xf>
    <xf numFmtId="188" fontId="8" fillId="0" borderId="21" xfId="46" applyFont="1" applyBorder="1" applyAlignment="1">
      <alignment horizontal="right" vertical="center"/>
    </xf>
    <xf numFmtId="188" fontId="9" fillId="0" borderId="10" xfId="46" applyFont="1" applyBorder="1" applyAlignment="1">
      <alignment horizontal="right" vertical="center"/>
    </xf>
    <xf numFmtId="188" fontId="9" fillId="0" borderId="0" xfId="46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4" fontId="8" fillId="0" borderId="18" xfId="46" applyNumberFormat="1" applyFont="1" applyBorder="1" applyAlignment="1">
      <alignment horizontal="right" vertical="center"/>
    </xf>
    <xf numFmtId="188" fontId="8" fillId="0" borderId="18" xfId="46" applyFont="1" applyBorder="1" applyAlignment="1">
      <alignment horizontal="right" vertical="center"/>
    </xf>
    <xf numFmtId="43" fontId="9" fillId="0" borderId="0" xfId="48" applyFont="1" applyAlignment="1">
      <alignment horizontal="right" vertical="center"/>
    </xf>
    <xf numFmtId="0" fontId="78" fillId="0" borderId="0" xfId="36" applyFont="1" applyFill="1" applyAlignment="1" applyProtection="1">
      <alignment vertical="center"/>
      <protection/>
    </xf>
    <xf numFmtId="188" fontId="0" fillId="36" borderId="0" xfId="46" applyFont="1" applyFill="1" applyBorder="1" applyAlignment="1">
      <alignment vertical="center"/>
    </xf>
    <xf numFmtId="188" fontId="87" fillId="37" borderId="0" xfId="46" applyFont="1" applyFill="1" applyBorder="1" applyAlignment="1">
      <alignment vertical="center"/>
    </xf>
    <xf numFmtId="188" fontId="88" fillId="0" borderId="0" xfId="46" applyFont="1" applyBorder="1" applyAlignment="1">
      <alignment vertical="center"/>
    </xf>
    <xf numFmtId="188" fontId="89" fillId="0" borderId="0" xfId="36" applyNumberFormat="1" applyFont="1" applyBorder="1" applyAlignment="1" applyProtection="1">
      <alignment vertical="center"/>
      <protection/>
    </xf>
    <xf numFmtId="0" fontId="88" fillId="0" borderId="0" xfId="0" applyFont="1" applyBorder="1" applyAlignment="1">
      <alignment vertical="center"/>
    </xf>
    <xf numFmtId="188" fontId="88" fillId="0" borderId="0" xfId="46" applyFont="1" applyBorder="1" applyAlignment="1">
      <alignment/>
    </xf>
    <xf numFmtId="188" fontId="88" fillId="0" borderId="0" xfId="46" applyFont="1" applyFill="1" applyBorder="1" applyAlignment="1">
      <alignment/>
    </xf>
    <xf numFmtId="188" fontId="90" fillId="0" borderId="11" xfId="46" applyFont="1" applyFill="1" applyBorder="1" applyAlignment="1">
      <alignment vertical="center"/>
    </xf>
    <xf numFmtId="188" fontId="91" fillId="0" borderId="22" xfId="46" applyFont="1" applyFill="1" applyBorder="1" applyAlignment="1">
      <alignment vertical="center"/>
    </xf>
    <xf numFmtId="188" fontId="81" fillId="34" borderId="0" xfId="46" applyFont="1" applyFill="1" applyBorder="1" applyAlignment="1">
      <alignment vertical="top"/>
    </xf>
    <xf numFmtId="188" fontId="76" fillId="0" borderId="0" xfId="46" applyFont="1" applyFill="1" applyBorder="1" applyAlignment="1">
      <alignment/>
    </xf>
    <xf numFmtId="188" fontId="81" fillId="34" borderId="0" xfId="46" applyFont="1" applyFill="1" applyBorder="1" applyAlignment="1">
      <alignment/>
    </xf>
    <xf numFmtId="188" fontId="92" fillId="0" borderId="0" xfId="46" applyFont="1" applyFill="1" applyBorder="1" applyAlignment="1">
      <alignment/>
    </xf>
    <xf numFmtId="188" fontId="93" fillId="0" borderId="0" xfId="46" applyFont="1" applyFill="1" applyBorder="1" applyAlignment="1">
      <alignment/>
    </xf>
    <xf numFmtId="188" fontId="94" fillId="34" borderId="0" xfId="46" applyFont="1" applyFill="1" applyBorder="1" applyAlignment="1">
      <alignment/>
    </xf>
    <xf numFmtId="188" fontId="10" fillId="0" borderId="0" xfId="46" applyFont="1" applyAlignment="1">
      <alignment horizontal="right" vertical="center"/>
    </xf>
    <xf numFmtId="197" fontId="95" fillId="0" borderId="23" xfId="46" applyNumberFormat="1" applyFont="1" applyFill="1" applyBorder="1" applyAlignment="1" applyProtection="1">
      <alignment horizontal="right" vertical="center"/>
      <protection locked="0"/>
    </xf>
    <xf numFmtId="10" fontId="95" fillId="0" borderId="23" xfId="46" applyNumberFormat="1" applyFont="1" applyFill="1" applyBorder="1" applyAlignment="1" applyProtection="1">
      <alignment horizontal="right" vertical="center"/>
      <protection locked="0"/>
    </xf>
    <xf numFmtId="0" fontId="95" fillId="0" borderId="23" xfId="49" applyNumberFormat="1" applyFont="1" applyFill="1" applyBorder="1" applyAlignment="1" applyProtection="1">
      <alignment horizontal="right" vertical="center"/>
      <protection locked="0"/>
    </xf>
    <xf numFmtId="41" fontId="95" fillId="0" borderId="23" xfId="49" applyFont="1" applyFill="1" applyBorder="1" applyAlignment="1" applyProtection="1">
      <alignment horizontal="right" vertical="center"/>
      <protection locked="0"/>
    </xf>
    <xf numFmtId="188" fontId="96" fillId="38" borderId="24" xfId="46" applyFont="1" applyFill="1" applyBorder="1" applyAlignment="1">
      <alignment horizontal="center" vertical="top"/>
    </xf>
    <xf numFmtId="188" fontId="96" fillId="38" borderId="25" xfId="46" applyFont="1" applyFill="1" applyBorder="1" applyAlignment="1">
      <alignment horizontal="center"/>
    </xf>
    <xf numFmtId="188" fontId="96" fillId="38" borderId="15" xfId="46" applyFont="1" applyFill="1" applyBorder="1" applyAlignment="1">
      <alignment horizontal="center" vertical="top"/>
    </xf>
    <xf numFmtId="188" fontId="96" fillId="38" borderId="12" xfId="46" applyFont="1" applyFill="1" applyBorder="1" applyAlignment="1">
      <alignment horizontal="center"/>
    </xf>
    <xf numFmtId="188" fontId="96" fillId="38" borderId="26" xfId="46" applyFont="1" applyFill="1" applyBorder="1" applyAlignment="1">
      <alignment horizontal="center" vertical="top"/>
    </xf>
    <xf numFmtId="188" fontId="96" fillId="38" borderId="27" xfId="46" applyFont="1" applyFill="1" applyBorder="1" applyAlignment="1">
      <alignment horizontal="center"/>
    </xf>
    <xf numFmtId="41" fontId="8" fillId="34" borderId="21" xfId="49" applyFont="1" applyFill="1" applyBorder="1" applyAlignment="1">
      <alignment vertical="center"/>
    </xf>
    <xf numFmtId="41" fontId="8" fillId="34" borderId="18" xfId="49" applyFont="1" applyFill="1" applyBorder="1" applyAlignment="1">
      <alignment vertical="center"/>
    </xf>
    <xf numFmtId="41" fontId="8" fillId="34" borderId="18" xfId="49" applyFont="1" applyFill="1" applyBorder="1" applyAlignment="1">
      <alignment horizontal="right" vertical="center"/>
    </xf>
    <xf numFmtId="188" fontId="8" fillId="34" borderId="18" xfId="46" applyFont="1" applyFill="1" applyBorder="1" applyAlignment="1">
      <alignment horizontal="right" vertical="center"/>
    </xf>
    <xf numFmtId="188" fontId="1" fillId="34" borderId="18" xfId="46" applyFont="1" applyFill="1" applyBorder="1" applyAlignment="1">
      <alignment horizontal="right" vertical="center"/>
    </xf>
    <xf numFmtId="188" fontId="1" fillId="34" borderId="18" xfId="46" applyFont="1" applyFill="1" applyBorder="1" applyAlignment="1">
      <alignment horizontal="right"/>
    </xf>
    <xf numFmtId="188" fontId="1" fillId="34" borderId="0" xfId="46" applyFont="1" applyFill="1" applyAlignment="1">
      <alignment horizontal="right"/>
    </xf>
    <xf numFmtId="188" fontId="0" fillId="39" borderId="0" xfId="46" applyFont="1" applyFill="1" applyBorder="1" applyAlignment="1">
      <alignment vertical="center"/>
    </xf>
    <xf numFmtId="188" fontId="0" fillId="39" borderId="0" xfId="46" applyFont="1" applyFill="1" applyBorder="1" applyAlignment="1">
      <alignment/>
    </xf>
    <xf numFmtId="41" fontId="5" fillId="0" borderId="0" xfId="49" applyFont="1" applyFill="1" applyBorder="1" applyAlignment="1">
      <alignment horizontal="left" vertical="center"/>
    </xf>
    <xf numFmtId="188" fontId="97" fillId="0" borderId="0" xfId="36" applyNumberFormat="1" applyFont="1" applyAlignment="1" applyProtection="1">
      <alignment vertical="center"/>
      <protection/>
    </xf>
    <xf numFmtId="188" fontId="83" fillId="35" borderId="21" xfId="46" applyFont="1" applyFill="1" applyBorder="1" applyAlignment="1">
      <alignment horizontal="right" vertical="center"/>
    </xf>
    <xf numFmtId="188" fontId="80" fillId="35" borderId="0" xfId="46" applyFont="1" applyFill="1" applyAlignment="1">
      <alignment/>
    </xf>
    <xf numFmtId="188" fontId="83" fillId="35" borderId="18" xfId="46" applyFont="1" applyFill="1" applyBorder="1" applyAlignment="1">
      <alignment horizontal="right" vertical="center"/>
    </xf>
    <xf numFmtId="188" fontId="81" fillId="35" borderId="18" xfId="46" applyFont="1" applyFill="1" applyBorder="1" applyAlignment="1">
      <alignment horizontal="right" vertical="center"/>
    </xf>
    <xf numFmtId="188" fontId="81" fillId="35" borderId="18" xfId="46" applyFont="1" applyFill="1" applyBorder="1" applyAlignment="1">
      <alignment horizontal="right"/>
    </xf>
    <xf numFmtId="188" fontId="81" fillId="35" borderId="10" xfId="46" applyFont="1" applyFill="1" applyBorder="1" applyAlignment="1">
      <alignment horizontal="right"/>
    </xf>
    <xf numFmtId="188" fontId="80" fillId="35" borderId="10" xfId="46" applyFont="1" applyFill="1" applyBorder="1" applyAlignment="1">
      <alignment/>
    </xf>
    <xf numFmtId="188" fontId="98" fillId="34" borderId="0" xfId="46" applyFont="1" applyFill="1" applyBorder="1" applyAlignment="1">
      <alignment/>
    </xf>
    <xf numFmtId="188" fontId="90" fillId="39" borderId="11" xfId="46" applyFont="1" applyFill="1" applyBorder="1" applyAlignment="1">
      <alignment vertical="center"/>
    </xf>
    <xf numFmtId="188" fontId="1" fillId="34" borderId="0" xfId="46" applyFont="1" applyFill="1" applyAlignment="1">
      <alignment vertical="center"/>
    </xf>
    <xf numFmtId="188" fontId="5" fillId="34" borderId="0" xfId="46" applyFont="1" applyFill="1" applyAlignment="1">
      <alignment horizontal="left"/>
    </xf>
    <xf numFmtId="197" fontId="99" fillId="34" borderId="0" xfId="46" applyNumberFormat="1" applyFont="1" applyFill="1" applyAlignment="1">
      <alignment horizontal="left" vertical="center"/>
    </xf>
    <xf numFmtId="188" fontId="100" fillId="40" borderId="0" xfId="46" applyFont="1" applyFill="1" applyBorder="1" applyAlignment="1">
      <alignment vertical="center"/>
    </xf>
    <xf numFmtId="188" fontId="101" fillId="34" borderId="0" xfId="46" applyFont="1" applyFill="1" applyBorder="1" applyAlignment="1">
      <alignment horizontal="center" vertical="center"/>
    </xf>
    <xf numFmtId="188" fontId="95" fillId="39" borderId="28" xfId="46" applyFont="1" applyFill="1" applyBorder="1" applyAlignment="1">
      <alignment vertical="center"/>
    </xf>
    <xf numFmtId="194" fontId="78" fillId="34" borderId="0" xfId="36" applyNumberFormat="1" applyFont="1" applyFill="1" applyBorder="1" applyAlignment="1" applyProtection="1">
      <alignment vertical="center"/>
      <protection/>
    </xf>
    <xf numFmtId="194" fontId="78" fillId="0" borderId="0" xfId="36" applyNumberFormat="1" applyFont="1" applyFill="1" applyBorder="1" applyAlignment="1" applyProtection="1">
      <alignment vertical="center"/>
      <protection/>
    </xf>
    <xf numFmtId="194" fontId="102" fillId="34" borderId="0" xfId="36" applyNumberFormat="1" applyFont="1" applyFill="1" applyBorder="1" applyAlignment="1" applyProtection="1">
      <alignment vertical="center"/>
      <protection/>
    </xf>
    <xf numFmtId="194" fontId="102" fillId="0" borderId="0" xfId="36" applyNumberFormat="1" applyFont="1" applyFill="1" applyBorder="1" applyAlignment="1" applyProtection="1">
      <alignment vertical="center"/>
      <protection/>
    </xf>
    <xf numFmtId="188" fontId="103" fillId="0" borderId="0" xfId="36" applyNumberFormat="1" applyFont="1" applyAlignment="1" applyProtection="1">
      <alignment horizontal="right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" xfId="44"/>
    <cellStyle name="Currency [0]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ocialprestiti.it/calcolo-debito-residuo-ammortamento-francese.htm" TargetMode="External" /><Relationship Id="rId3" Type="http://schemas.openxmlformats.org/officeDocument/2006/relationships/hyperlink" Target="https://www.socialprestiti.it/calcolo-debito-residuo-ammortamento-francese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76200</xdr:rowOff>
    </xdr:from>
    <xdr:to>
      <xdr:col>3</xdr:col>
      <xdr:colOff>1285875</xdr:colOff>
      <xdr:row>2</xdr:row>
      <xdr:rowOff>266700</xdr:rowOff>
    </xdr:to>
    <xdr:pic>
      <xdr:nvPicPr>
        <xdr:cNvPr id="1" name="Immagine 4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52425"/>
          <a:ext cx="3695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in.it/prestiti-personali-15-anni-180-rate-o-180-mesi.htm" TargetMode="External" /><Relationship Id="rId2" Type="http://schemas.openxmlformats.org/officeDocument/2006/relationships/hyperlink" Target="http://www.utifin.com/prestiti/prestiti-personali.htm?ref:UtiFinRatePresXlx" TargetMode="External" /><Relationship Id="rId3" Type="http://schemas.openxmlformats.org/officeDocument/2006/relationships/hyperlink" Target="https://www.iaconet.com/calcolo-rata-consolidamento-debiti.htm" TargetMode="External" /><Relationship Id="rId4" Type="http://schemas.openxmlformats.org/officeDocument/2006/relationships/hyperlink" Target="https://www.socialfin.it/calcolo-surroga-rinegoziazione-o-sostituzione-mutuo.htm" TargetMode="External" /><Relationship Id="rId5" Type="http://schemas.openxmlformats.org/officeDocument/2006/relationships/hyperlink" Target="https://www.socialprestiti.it/calcolo-estinzione-finanziamento.htm" TargetMode="External" /><Relationship Id="rId6" Type="http://schemas.openxmlformats.org/officeDocument/2006/relationships/hyperlink" Target="https://www.socialfin.it/calcolo-dei-dietimi-giornalieri.htm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79"/>
  <sheetViews>
    <sheetView showGridLines="0" tabSelected="1" zoomScalePageLayoutView="0" workbookViewId="0" topLeftCell="A1">
      <pane xSplit="9" ySplit="5" topLeftCell="L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55" sqref="A55"/>
    </sheetView>
  </sheetViews>
  <sheetFormatPr defaultColWidth="9.140625" defaultRowHeight="12.75"/>
  <cols>
    <col min="1" max="1" width="0.9921875" style="1" customWidth="1"/>
    <col min="2" max="2" width="36.140625" style="34" customWidth="1"/>
    <col min="3" max="3" width="19.00390625" style="1" hidden="1" customWidth="1"/>
    <col min="4" max="4" width="24.00390625" style="1" customWidth="1"/>
    <col min="5" max="5" width="16.140625" style="1" hidden="1" customWidth="1"/>
    <col min="6" max="6" width="15.421875" style="1" hidden="1" customWidth="1"/>
    <col min="7" max="7" width="33.7109375" style="104" customWidth="1"/>
    <col min="8" max="8" width="16.8515625" style="1" hidden="1" customWidth="1"/>
    <col min="9" max="9" width="44.421875" style="1" customWidth="1"/>
    <col min="10" max="10" width="27.7109375" style="1" customWidth="1"/>
    <col min="11" max="12" width="12.7109375" style="1" customWidth="1"/>
    <col min="13" max="250" width="9.140625" style="1" customWidth="1"/>
    <col min="251" max="251" width="6.57421875" style="1" customWidth="1"/>
    <col min="252" max="252" width="3.7109375" style="1" customWidth="1"/>
    <col min="253" max="253" width="4.421875" style="1" customWidth="1"/>
    <col min="254" max="254" width="8.57421875" style="1" customWidth="1"/>
    <col min="255" max="255" width="6.421875" style="1" customWidth="1"/>
    <col min="256" max="16384" width="9.140625" style="1" customWidth="1"/>
  </cols>
  <sheetData>
    <row r="1" spans="1:9" s="33" customFormat="1" ht="21.75" customHeight="1">
      <c r="A1" s="66"/>
      <c r="B1" s="99"/>
      <c r="C1" s="66"/>
      <c r="D1" s="66"/>
      <c r="E1" s="66"/>
      <c r="F1" s="66"/>
      <c r="G1" s="115" t="s">
        <v>15</v>
      </c>
      <c r="H1" s="67"/>
      <c r="I1" s="67"/>
    </row>
    <row r="2" spans="1:11" s="9" customFormat="1" ht="22.5" customHeight="1">
      <c r="A2" s="68"/>
      <c r="B2" s="99"/>
      <c r="C2" s="68"/>
      <c r="D2" s="68"/>
      <c r="E2" s="69"/>
      <c r="F2" s="69"/>
      <c r="G2" s="118" t="s">
        <v>5</v>
      </c>
      <c r="H2" s="119"/>
      <c r="I2" s="119"/>
      <c r="J2" s="65"/>
      <c r="K2" s="65"/>
    </row>
    <row r="3" spans="1:11" s="9" customFormat="1" ht="22.5" customHeight="1">
      <c r="A3" s="68"/>
      <c r="B3" s="99"/>
      <c r="C3" s="68"/>
      <c r="D3" s="68"/>
      <c r="E3" s="70"/>
      <c r="F3" s="70"/>
      <c r="G3" s="120" t="s">
        <v>18</v>
      </c>
      <c r="H3" s="121"/>
      <c r="I3" s="121"/>
      <c r="J3" s="65"/>
      <c r="K3" s="65"/>
    </row>
    <row r="4" spans="1:11" s="9" customFormat="1" ht="22.5" customHeight="1">
      <c r="A4" s="68"/>
      <c r="B4" s="99"/>
      <c r="C4" s="68"/>
      <c r="D4" s="68"/>
      <c r="E4" s="70"/>
      <c r="F4" s="70"/>
      <c r="G4" s="118" t="s">
        <v>17</v>
      </c>
      <c r="H4" s="119"/>
      <c r="I4" s="119"/>
      <c r="J4" s="65"/>
      <c r="K4" s="65"/>
    </row>
    <row r="5" spans="1:9" ht="6.75" customHeight="1" thickBot="1">
      <c r="A5" s="71"/>
      <c r="B5" s="100"/>
      <c r="C5" s="71"/>
      <c r="D5" s="71"/>
      <c r="E5" s="71"/>
      <c r="F5" s="71"/>
      <c r="G5" s="110"/>
      <c r="H5" s="72"/>
      <c r="I5" s="72"/>
    </row>
    <row r="6" spans="1:255" s="10" customFormat="1" ht="25.5" customHeight="1" thickBot="1">
      <c r="A6" s="16"/>
      <c r="B6" s="117" t="s">
        <v>23</v>
      </c>
      <c r="C6" s="73"/>
      <c r="D6" s="73"/>
      <c r="E6" s="73"/>
      <c r="F6" s="73"/>
      <c r="G6" s="111"/>
      <c r="H6" s="73"/>
      <c r="I6" s="74"/>
      <c r="J6" s="16"/>
      <c r="IU6" s="16"/>
    </row>
    <row r="7" spans="2:8" s="76" customFormat="1" ht="18" customHeight="1">
      <c r="B7" s="77" t="s">
        <v>16</v>
      </c>
      <c r="C7" s="78"/>
      <c r="D7" s="78"/>
      <c r="E7" s="79"/>
      <c r="F7" s="79"/>
      <c r="G7" s="80"/>
      <c r="H7" s="79"/>
    </row>
    <row r="8" spans="2:8" s="25" customFormat="1" ht="15.75" customHeight="1">
      <c r="B8" s="75" t="s">
        <v>22</v>
      </c>
      <c r="C8" s="40"/>
      <c r="D8" s="41"/>
      <c r="F8" s="26"/>
      <c r="G8" s="28"/>
      <c r="H8" s="27"/>
    </row>
    <row r="9" spans="2:9" s="21" customFormat="1" ht="22.5" customHeight="1">
      <c r="B9" s="35" t="s">
        <v>6</v>
      </c>
      <c r="C9" s="18"/>
      <c r="D9" s="82">
        <v>120000</v>
      </c>
      <c r="F9" s="19"/>
      <c r="G9" s="116" t="s">
        <v>14</v>
      </c>
      <c r="H9" s="22"/>
      <c r="I9" s="114">
        <f>IF(Pagam_registrato=0,Pagam_calcolato,Pagam_registrato)</f>
        <v>616.1948602970458</v>
      </c>
    </row>
    <row r="10" spans="2:9" s="9" customFormat="1" ht="22.5" customHeight="1">
      <c r="B10" s="36" t="s">
        <v>7</v>
      </c>
      <c r="C10" s="13"/>
      <c r="D10" s="83">
        <v>0.0216</v>
      </c>
      <c r="F10" s="20"/>
      <c r="G10" s="112" t="s">
        <v>20</v>
      </c>
      <c r="I10" s="102"/>
    </row>
    <row r="11" spans="2:10" s="9" customFormat="1" ht="22.5" customHeight="1">
      <c r="B11" s="36" t="s">
        <v>8</v>
      </c>
      <c r="C11" s="13"/>
      <c r="D11" s="84">
        <v>20</v>
      </c>
      <c r="F11" s="23"/>
      <c r="G11" s="102"/>
      <c r="H11" s="101"/>
      <c r="I11" s="122" t="s">
        <v>21</v>
      </c>
      <c r="J11" s="17"/>
    </row>
    <row r="12" spans="2:9" s="9" customFormat="1" ht="22.5" customHeight="1">
      <c r="B12" s="36" t="s">
        <v>9</v>
      </c>
      <c r="C12" s="13"/>
      <c r="D12" s="85">
        <v>12</v>
      </c>
      <c r="E12" s="24"/>
      <c r="F12" s="17"/>
      <c r="G12" s="29"/>
      <c r="H12" s="17"/>
      <c r="I12" s="42"/>
    </row>
    <row r="13" spans="2:8" ht="11.25" customHeight="1" thickBot="1">
      <c r="B13" s="37"/>
      <c r="C13" s="7" t="s">
        <v>0</v>
      </c>
      <c r="D13" s="8"/>
      <c r="E13" s="5"/>
      <c r="F13" s="3"/>
      <c r="G13" s="30"/>
      <c r="H13" s="3"/>
    </row>
    <row r="14" spans="2:8" s="11" customFormat="1" ht="12.75" hidden="1">
      <c r="B14" s="113">
        <f>IF(H9=0,IF(H11=0,1,H11),1+D12*(YEAR(H9)-YEAR(#REF!))+INT(D12*(MONTH(H9)-MONTH(#REF!))/12)+IF(DAY(H9)&gt;DAY(#REF!),1))</f>
        <v>1</v>
      </c>
      <c r="C14" s="15" t="s">
        <v>3</v>
      </c>
      <c r="D14" s="14">
        <f>PMT(Tasso_periodico,Totale_pagam,-Ammont_prestito)</f>
        <v>616.1948602970458</v>
      </c>
      <c r="F14" s="15" t="s">
        <v>2</v>
      </c>
      <c r="G14" s="31">
        <f>+Pagam_calcolato*Pagam_per_anno</f>
        <v>7394.33832356455</v>
      </c>
      <c r="H14" s="12"/>
    </row>
    <row r="15" spans="2:8" ht="13.5" hidden="1" thickBot="1">
      <c r="B15" s="37"/>
      <c r="C15" s="4" t="s">
        <v>1</v>
      </c>
      <c r="E15" s="2"/>
      <c r="F15" s="2"/>
      <c r="G15" s="32"/>
      <c r="H15" s="6">
        <f>FV(Tasso_inter_annuale/Pagam_per_anno,Primo_pagam_num-1,Pagam_da_usare,-Ammont_prestito)</f>
        <v>120000</v>
      </c>
    </row>
    <row r="16" spans="2:11" s="43" customFormat="1" ht="15.75">
      <c r="B16" s="86" t="s">
        <v>11</v>
      </c>
      <c r="C16" s="50"/>
      <c r="D16" s="88" t="s">
        <v>4</v>
      </c>
      <c r="E16" s="51"/>
      <c r="F16" s="52"/>
      <c r="G16" s="90" t="s">
        <v>10</v>
      </c>
      <c r="H16" s="55"/>
      <c r="K16" s="44"/>
    </row>
    <row r="17" spans="2:11" s="48" customFormat="1" ht="14.25" customHeight="1" thickBot="1">
      <c r="B17" s="87" t="s">
        <v>12</v>
      </c>
      <c r="C17" s="45"/>
      <c r="D17" s="89" t="s">
        <v>13</v>
      </c>
      <c r="E17" s="46"/>
      <c r="F17" s="47"/>
      <c r="G17" s="91" t="s">
        <v>19</v>
      </c>
      <c r="H17" s="56"/>
      <c r="K17" s="49"/>
    </row>
    <row r="18" spans="2:12" s="60" customFormat="1" ht="18" customHeight="1">
      <c r="B18" s="92">
        <f>IF(Primo_pagam_num&lt;Totale_pagam,Primo_pagam_num,"")</f>
        <v>1</v>
      </c>
      <c r="C18" s="57" t="e">
        <f aca="true" t="shared" si="0" ref="C18:C81">Mostra.Data</f>
        <v>#REF!</v>
      </c>
      <c r="D18" s="58">
        <f>IF(B18&lt;&gt;"",IF(Bilancio_iniz_tab&lt;0,0,Bilancio_iniz_tab),"")</f>
        <v>120000</v>
      </c>
      <c r="E18" s="58">
        <f aca="true" t="shared" si="1" ref="E18:E81">Interesse</f>
        <v>216.00000000000003</v>
      </c>
      <c r="F18" s="58">
        <f aca="true" t="shared" si="2" ref="F18:F81">Capitale</f>
        <v>400.1948602970458</v>
      </c>
      <c r="G18" s="103">
        <f aca="true" t="shared" si="3" ref="G18:G81">Bilancio.finale</f>
        <v>119599.80513970295</v>
      </c>
      <c r="H18" s="59" t="e">
        <f>IF(B18&lt;&gt;"",E18+Interesse_tabella,"")</f>
        <v>#REF!</v>
      </c>
      <c r="K18" s="61"/>
      <c r="L18" s="61"/>
    </row>
    <row r="19" spans="2:12" s="60" customFormat="1" ht="18" customHeight="1">
      <c r="B19" s="93">
        <f aca="true" t="shared" si="4" ref="B19:B82">pagam.Num</f>
        <v>2</v>
      </c>
      <c r="C19" s="62" t="e">
        <f t="shared" si="0"/>
        <v>#REF!</v>
      </c>
      <c r="D19" s="63">
        <f aca="true" t="shared" si="5" ref="D19:D82">Bil.Iniz</f>
        <v>119599.80513970295</v>
      </c>
      <c r="E19" s="63">
        <f t="shared" si="1"/>
        <v>215.27964925146532</v>
      </c>
      <c r="F19" s="63">
        <f t="shared" si="2"/>
        <v>400.91521104558046</v>
      </c>
      <c r="G19" s="105">
        <f t="shared" si="3"/>
        <v>119198.88992865737</v>
      </c>
      <c r="H19" s="59" t="e">
        <f aca="true" t="shared" si="6" ref="H19:H82">Interesse.Comp</f>
        <v>#REF!</v>
      </c>
      <c r="I19" s="81"/>
      <c r="K19" s="64"/>
      <c r="L19" s="61"/>
    </row>
    <row r="20" spans="2:12" s="60" customFormat="1" ht="18" customHeight="1">
      <c r="B20" s="93">
        <f t="shared" si="4"/>
        <v>3</v>
      </c>
      <c r="C20" s="62" t="e">
        <f t="shared" si="0"/>
        <v>#REF!</v>
      </c>
      <c r="D20" s="63">
        <f t="shared" si="5"/>
        <v>119198.88992865737</v>
      </c>
      <c r="E20" s="63">
        <f t="shared" si="1"/>
        <v>214.5580018715833</v>
      </c>
      <c r="F20" s="63">
        <f t="shared" si="2"/>
        <v>401.6368584254625</v>
      </c>
      <c r="G20" s="105">
        <f t="shared" si="3"/>
        <v>118797.2530702319</v>
      </c>
      <c r="H20" s="59" t="e">
        <f t="shared" si="6"/>
        <v>#REF!</v>
      </c>
      <c r="K20" s="61"/>
      <c r="L20" s="61"/>
    </row>
    <row r="21" spans="2:12" s="60" customFormat="1" ht="18" customHeight="1">
      <c r="B21" s="93">
        <f t="shared" si="4"/>
        <v>4</v>
      </c>
      <c r="C21" s="62" t="e">
        <f t="shared" si="0"/>
        <v>#REF!</v>
      </c>
      <c r="D21" s="63">
        <f t="shared" si="5"/>
        <v>118797.2530702319</v>
      </c>
      <c r="E21" s="63">
        <f t="shared" si="1"/>
        <v>213.83505552641745</v>
      </c>
      <c r="F21" s="63">
        <f t="shared" si="2"/>
        <v>402.35980477062833</v>
      </c>
      <c r="G21" s="105">
        <f t="shared" si="3"/>
        <v>118394.89326546127</v>
      </c>
      <c r="H21" s="59" t="e">
        <f t="shared" si="6"/>
        <v>#REF!</v>
      </c>
      <c r="K21" s="61"/>
      <c r="L21" s="61"/>
    </row>
    <row r="22" spans="2:12" s="60" customFormat="1" ht="18" customHeight="1">
      <c r="B22" s="94">
        <f t="shared" si="4"/>
        <v>5</v>
      </c>
      <c r="C22" s="62" t="e">
        <f t="shared" si="0"/>
        <v>#REF!</v>
      </c>
      <c r="D22" s="63">
        <f t="shared" si="5"/>
        <v>118394.89326546127</v>
      </c>
      <c r="E22" s="63">
        <f t="shared" si="1"/>
        <v>213.1108078778303</v>
      </c>
      <c r="F22" s="63">
        <f t="shared" si="2"/>
        <v>403.0840524192155</v>
      </c>
      <c r="G22" s="105">
        <f t="shared" si="3"/>
        <v>117991.80921304206</v>
      </c>
      <c r="H22" s="59" t="e">
        <f t="shared" si="6"/>
        <v>#REF!</v>
      </c>
      <c r="K22" s="61"/>
      <c r="L22" s="61"/>
    </row>
    <row r="23" spans="2:12" s="60" customFormat="1" ht="18" customHeight="1">
      <c r="B23" s="94">
        <f t="shared" si="4"/>
        <v>6</v>
      </c>
      <c r="C23" s="62" t="e">
        <f t="shared" si="0"/>
        <v>#REF!</v>
      </c>
      <c r="D23" s="63">
        <f t="shared" si="5"/>
        <v>117991.80921304206</v>
      </c>
      <c r="E23" s="63">
        <f t="shared" si="1"/>
        <v>212.38525658347572</v>
      </c>
      <c r="F23" s="63">
        <f t="shared" si="2"/>
        <v>403.8096037135701</v>
      </c>
      <c r="G23" s="105">
        <f t="shared" si="3"/>
        <v>117587.99960932849</v>
      </c>
      <c r="H23" s="59" t="e">
        <f t="shared" si="6"/>
        <v>#REF!</v>
      </c>
      <c r="K23" s="61"/>
      <c r="L23" s="61"/>
    </row>
    <row r="24" spans="2:12" s="60" customFormat="1" ht="18" customHeight="1">
      <c r="B24" s="94">
        <f t="shared" si="4"/>
        <v>7</v>
      </c>
      <c r="C24" s="62" t="e">
        <f t="shared" si="0"/>
        <v>#REF!</v>
      </c>
      <c r="D24" s="63">
        <f t="shared" si="5"/>
        <v>117587.99960932849</v>
      </c>
      <c r="E24" s="63">
        <f t="shared" si="1"/>
        <v>211.6583992967913</v>
      </c>
      <c r="F24" s="63">
        <f t="shared" si="2"/>
        <v>404.5364610002545</v>
      </c>
      <c r="G24" s="105">
        <f t="shared" si="3"/>
        <v>117183.46314832823</v>
      </c>
      <c r="H24" s="59" t="e">
        <f t="shared" si="6"/>
        <v>#REF!</v>
      </c>
      <c r="K24" s="61"/>
      <c r="L24" s="61"/>
    </row>
    <row r="25" spans="2:12" s="60" customFormat="1" ht="18" customHeight="1">
      <c r="B25" s="94">
        <f>pagam.Num</f>
        <v>8</v>
      </c>
      <c r="C25" s="62" t="e">
        <f t="shared" si="0"/>
        <v>#REF!</v>
      </c>
      <c r="D25" s="63">
        <f t="shared" si="5"/>
        <v>117183.46314832823</v>
      </c>
      <c r="E25" s="63">
        <f t="shared" si="1"/>
        <v>210.93023366699083</v>
      </c>
      <c r="F25" s="63">
        <f t="shared" si="2"/>
        <v>405.264626630055</v>
      </c>
      <c r="G25" s="105">
        <f t="shared" si="3"/>
        <v>116778.19852169817</v>
      </c>
      <c r="H25" s="59" t="e">
        <f t="shared" si="6"/>
        <v>#REF!</v>
      </c>
      <c r="K25" s="61"/>
      <c r="L25" s="61"/>
    </row>
    <row r="26" spans="2:12" s="60" customFormat="1" ht="18" customHeight="1">
      <c r="B26" s="94">
        <f t="shared" si="4"/>
        <v>9</v>
      </c>
      <c r="C26" s="62" t="e">
        <f t="shared" si="0"/>
        <v>#REF!</v>
      </c>
      <c r="D26" s="63">
        <f t="shared" si="5"/>
        <v>116778.19852169817</v>
      </c>
      <c r="E26" s="63">
        <f t="shared" si="1"/>
        <v>210.20075733905674</v>
      </c>
      <c r="F26" s="63">
        <f t="shared" si="2"/>
        <v>405.99410295798907</v>
      </c>
      <c r="G26" s="105">
        <f t="shared" si="3"/>
        <v>116372.20441874018</v>
      </c>
      <c r="H26" s="59" t="e">
        <f t="shared" si="6"/>
        <v>#REF!</v>
      </c>
      <c r="K26" s="61"/>
      <c r="L26" s="61"/>
    </row>
    <row r="27" spans="2:12" s="60" customFormat="1" ht="18" customHeight="1">
      <c r="B27" s="94">
        <f t="shared" si="4"/>
        <v>10</v>
      </c>
      <c r="C27" s="62" t="e">
        <f t="shared" si="0"/>
        <v>#REF!</v>
      </c>
      <c r="D27" s="63">
        <f t="shared" si="5"/>
        <v>116372.20441874018</v>
      </c>
      <c r="E27" s="63">
        <f t="shared" si="1"/>
        <v>209.46996795373235</v>
      </c>
      <c r="F27" s="63">
        <f t="shared" si="2"/>
        <v>406.72489234331346</v>
      </c>
      <c r="G27" s="105">
        <f t="shared" si="3"/>
        <v>115965.47952639687</v>
      </c>
      <c r="H27" s="59" t="e">
        <f t="shared" si="6"/>
        <v>#REF!</v>
      </c>
      <c r="K27" s="61"/>
      <c r="L27" s="61"/>
    </row>
    <row r="28" spans="2:12" s="60" customFormat="1" ht="18" customHeight="1">
      <c r="B28" s="94">
        <f t="shared" si="4"/>
        <v>11</v>
      </c>
      <c r="C28" s="62" t="e">
        <f t="shared" si="0"/>
        <v>#REF!</v>
      </c>
      <c r="D28" s="63">
        <f t="shared" si="5"/>
        <v>115965.47952639687</v>
      </c>
      <c r="E28" s="63">
        <f t="shared" si="1"/>
        <v>208.7378631475144</v>
      </c>
      <c r="F28" s="63">
        <f t="shared" si="2"/>
        <v>407.4569971495314</v>
      </c>
      <c r="G28" s="105">
        <f t="shared" si="3"/>
        <v>115558.02252924733</v>
      </c>
      <c r="H28" s="59" t="e">
        <f t="shared" si="6"/>
        <v>#REF!</v>
      </c>
      <c r="K28" s="61"/>
      <c r="L28" s="61"/>
    </row>
    <row r="29" spans="2:12" s="60" customFormat="1" ht="18" customHeight="1">
      <c r="B29" s="94">
        <f t="shared" si="4"/>
        <v>12</v>
      </c>
      <c r="C29" s="62" t="e">
        <f t="shared" si="0"/>
        <v>#REF!</v>
      </c>
      <c r="D29" s="63">
        <f t="shared" si="5"/>
        <v>115558.02252924733</v>
      </c>
      <c r="E29" s="63">
        <f t="shared" si="1"/>
        <v>208.0044405526452</v>
      </c>
      <c r="F29" s="63">
        <f t="shared" si="2"/>
        <v>408.19041974440063</v>
      </c>
      <c r="G29" s="105">
        <f t="shared" si="3"/>
        <v>115149.83210950294</v>
      </c>
      <c r="H29" s="59" t="e">
        <f t="shared" si="6"/>
        <v>#REF!</v>
      </c>
      <c r="K29" s="61"/>
      <c r="L29" s="61"/>
    </row>
    <row r="30" spans="2:12" s="60" customFormat="1" ht="18" customHeight="1">
      <c r="B30" s="94">
        <f t="shared" si="4"/>
        <v>13</v>
      </c>
      <c r="C30" s="62" t="e">
        <f t="shared" si="0"/>
        <v>#REF!</v>
      </c>
      <c r="D30" s="63">
        <f t="shared" si="5"/>
        <v>115149.83210950294</v>
      </c>
      <c r="E30" s="63">
        <f t="shared" si="1"/>
        <v>207.26969779710532</v>
      </c>
      <c r="F30" s="63">
        <f t="shared" si="2"/>
        <v>408.9251624999405</v>
      </c>
      <c r="G30" s="105">
        <f t="shared" si="3"/>
        <v>114740.906947003</v>
      </c>
      <c r="H30" s="59" t="e">
        <f t="shared" si="6"/>
        <v>#REF!</v>
      </c>
      <c r="K30" s="61"/>
      <c r="L30" s="61"/>
    </row>
    <row r="31" spans="2:12" s="60" customFormat="1" ht="18" customHeight="1">
      <c r="B31" s="94">
        <f t="shared" si="4"/>
        <v>14</v>
      </c>
      <c r="C31" s="62" t="e">
        <f t="shared" si="0"/>
        <v>#REF!</v>
      </c>
      <c r="D31" s="63">
        <f t="shared" si="5"/>
        <v>114740.906947003</v>
      </c>
      <c r="E31" s="63">
        <f t="shared" si="1"/>
        <v>206.5336325046054</v>
      </c>
      <c r="F31" s="63">
        <f t="shared" si="2"/>
        <v>409.6612277924404</v>
      </c>
      <c r="G31" s="105">
        <f t="shared" si="3"/>
        <v>114331.24571921055</v>
      </c>
      <c r="H31" s="59" t="e">
        <f t="shared" si="6"/>
        <v>#REF!</v>
      </c>
      <c r="K31" s="61"/>
      <c r="L31" s="61"/>
    </row>
    <row r="32" spans="2:12" s="60" customFormat="1" ht="18" customHeight="1">
      <c r="B32" s="94">
        <f t="shared" si="4"/>
        <v>15</v>
      </c>
      <c r="C32" s="62" t="e">
        <f t="shared" si="0"/>
        <v>#REF!</v>
      </c>
      <c r="D32" s="63">
        <f t="shared" si="5"/>
        <v>114331.24571921055</v>
      </c>
      <c r="E32" s="63">
        <f t="shared" si="1"/>
        <v>205.796242294579</v>
      </c>
      <c r="F32" s="63">
        <f t="shared" si="2"/>
        <v>410.39861800246683</v>
      </c>
      <c r="G32" s="105">
        <f t="shared" si="3"/>
        <v>113920.84710120808</v>
      </c>
      <c r="H32" s="59" t="e">
        <f t="shared" si="6"/>
        <v>#REF!</v>
      </c>
      <c r="K32" s="61"/>
      <c r="L32" s="61"/>
    </row>
    <row r="33" spans="2:12" s="60" customFormat="1" ht="18" customHeight="1">
      <c r="B33" s="94">
        <f t="shared" si="4"/>
        <v>16</v>
      </c>
      <c r="C33" s="62" t="e">
        <f t="shared" si="0"/>
        <v>#REF!</v>
      </c>
      <c r="D33" s="63">
        <f t="shared" si="5"/>
        <v>113920.84710120808</v>
      </c>
      <c r="E33" s="63">
        <f t="shared" si="1"/>
        <v>205.05752478217457</v>
      </c>
      <c r="F33" s="63">
        <f t="shared" si="2"/>
        <v>411.1373355148712</v>
      </c>
      <c r="G33" s="105">
        <f t="shared" si="3"/>
        <v>113509.70976569322</v>
      </c>
      <c r="H33" s="59" t="e">
        <f t="shared" si="6"/>
        <v>#REF!</v>
      </c>
      <c r="K33" s="61"/>
      <c r="L33" s="61"/>
    </row>
    <row r="34" spans="2:12" s="60" customFormat="1" ht="18" customHeight="1">
      <c r="B34" s="94">
        <f t="shared" si="4"/>
        <v>17</v>
      </c>
      <c r="C34" s="62" t="e">
        <f t="shared" si="0"/>
        <v>#REF!</v>
      </c>
      <c r="D34" s="63">
        <f t="shared" si="5"/>
        <v>113509.70976569322</v>
      </c>
      <c r="E34" s="63">
        <f t="shared" si="1"/>
        <v>204.3174775782478</v>
      </c>
      <c r="F34" s="63">
        <f t="shared" si="2"/>
        <v>411.877382718798</v>
      </c>
      <c r="G34" s="105">
        <f t="shared" si="3"/>
        <v>113097.83238297442</v>
      </c>
      <c r="H34" s="59" t="e">
        <f t="shared" si="6"/>
        <v>#REF!</v>
      </c>
      <c r="K34" s="61"/>
      <c r="L34" s="61"/>
    </row>
    <row r="35" spans="2:12" s="60" customFormat="1" ht="18" customHeight="1">
      <c r="B35" s="94">
        <f t="shared" si="4"/>
        <v>18</v>
      </c>
      <c r="C35" s="62" t="e">
        <f t="shared" si="0"/>
        <v>#REF!</v>
      </c>
      <c r="D35" s="63">
        <f t="shared" si="5"/>
        <v>113097.83238297442</v>
      </c>
      <c r="E35" s="63">
        <f t="shared" si="1"/>
        <v>203.57609828935398</v>
      </c>
      <c r="F35" s="63">
        <f t="shared" si="2"/>
        <v>412.6187620076918</v>
      </c>
      <c r="G35" s="105">
        <f t="shared" si="3"/>
        <v>112685.21362096672</v>
      </c>
      <c r="H35" s="59" t="e">
        <f t="shared" si="6"/>
        <v>#REF!</v>
      </c>
      <c r="K35" s="61"/>
      <c r="L35" s="61"/>
    </row>
    <row r="36" spans="2:12" s="60" customFormat="1" ht="18" customHeight="1">
      <c r="B36" s="94">
        <f t="shared" si="4"/>
        <v>19</v>
      </c>
      <c r="C36" s="62" t="e">
        <f t="shared" si="0"/>
        <v>#REF!</v>
      </c>
      <c r="D36" s="63">
        <f t="shared" si="5"/>
        <v>112685.21362096672</v>
      </c>
      <c r="E36" s="63">
        <f t="shared" si="1"/>
        <v>202.83338451774011</v>
      </c>
      <c r="F36" s="63">
        <f t="shared" si="2"/>
        <v>413.3614757793057</v>
      </c>
      <c r="G36" s="105">
        <f t="shared" si="3"/>
        <v>112271.85214518741</v>
      </c>
      <c r="H36" s="59" t="e">
        <f t="shared" si="6"/>
        <v>#REF!</v>
      </c>
      <c r="K36" s="61"/>
      <c r="L36" s="61"/>
    </row>
    <row r="37" spans="2:12" s="60" customFormat="1" ht="18" customHeight="1">
      <c r="B37" s="94">
        <f t="shared" si="4"/>
        <v>20</v>
      </c>
      <c r="C37" s="62" t="e">
        <f t="shared" si="0"/>
        <v>#REF!</v>
      </c>
      <c r="D37" s="63">
        <f t="shared" si="5"/>
        <v>112271.85214518741</v>
      </c>
      <c r="E37" s="63">
        <f t="shared" si="1"/>
        <v>202.08933386133737</v>
      </c>
      <c r="F37" s="63">
        <f t="shared" si="2"/>
        <v>414.10552643570844</v>
      </c>
      <c r="G37" s="105">
        <f t="shared" si="3"/>
        <v>111857.7466187517</v>
      </c>
      <c r="H37" s="59" t="e">
        <f t="shared" si="6"/>
        <v>#REF!</v>
      </c>
      <c r="K37" s="61"/>
      <c r="L37" s="61"/>
    </row>
    <row r="38" spans="2:12" s="60" customFormat="1" ht="18" customHeight="1">
      <c r="B38" s="94">
        <f t="shared" si="4"/>
        <v>21</v>
      </c>
      <c r="C38" s="62" t="e">
        <f t="shared" si="0"/>
        <v>#REF!</v>
      </c>
      <c r="D38" s="63">
        <f t="shared" si="5"/>
        <v>111857.7466187517</v>
      </c>
      <c r="E38" s="63">
        <f t="shared" si="1"/>
        <v>201.34394391375307</v>
      </c>
      <c r="F38" s="63">
        <f t="shared" si="2"/>
        <v>414.85091638329277</v>
      </c>
      <c r="G38" s="105">
        <f t="shared" si="3"/>
        <v>111442.8957023684</v>
      </c>
      <c r="H38" s="59" t="e">
        <f t="shared" si="6"/>
        <v>#REF!</v>
      </c>
      <c r="K38" s="61"/>
      <c r="L38" s="61"/>
    </row>
    <row r="39" spans="2:12" s="60" customFormat="1" ht="18" customHeight="1">
      <c r="B39" s="94">
        <f t="shared" si="4"/>
        <v>22</v>
      </c>
      <c r="C39" s="62" t="e">
        <f t="shared" si="0"/>
        <v>#REF!</v>
      </c>
      <c r="D39" s="63">
        <f t="shared" si="5"/>
        <v>111442.8957023684</v>
      </c>
      <c r="E39" s="63">
        <f t="shared" si="1"/>
        <v>200.59721226426313</v>
      </c>
      <c r="F39" s="63">
        <f t="shared" si="2"/>
        <v>415.5976480327827</v>
      </c>
      <c r="G39" s="105">
        <f t="shared" si="3"/>
        <v>111027.29805433562</v>
      </c>
      <c r="H39" s="59" t="e">
        <f t="shared" si="6"/>
        <v>#REF!</v>
      </c>
      <c r="J39" s="61"/>
      <c r="K39" s="61"/>
      <c r="L39" s="61"/>
    </row>
    <row r="40" spans="2:12" s="60" customFormat="1" ht="18" customHeight="1">
      <c r="B40" s="94">
        <f t="shared" si="4"/>
        <v>23</v>
      </c>
      <c r="C40" s="62" t="e">
        <f t="shared" si="0"/>
        <v>#REF!</v>
      </c>
      <c r="D40" s="63">
        <f t="shared" si="5"/>
        <v>111027.29805433562</v>
      </c>
      <c r="E40" s="63">
        <f t="shared" si="1"/>
        <v>199.84913649780415</v>
      </c>
      <c r="F40" s="63">
        <f t="shared" si="2"/>
        <v>416.3457237992417</v>
      </c>
      <c r="G40" s="105">
        <f t="shared" si="3"/>
        <v>110610.95233053638</v>
      </c>
      <c r="H40" s="59" t="e">
        <f t="shared" si="6"/>
        <v>#REF!</v>
      </c>
      <c r="J40" s="61"/>
      <c r="K40" s="61"/>
      <c r="L40" s="61"/>
    </row>
    <row r="41" spans="2:12" s="60" customFormat="1" ht="18" customHeight="1">
      <c r="B41" s="94">
        <f t="shared" si="4"/>
        <v>24</v>
      </c>
      <c r="C41" s="62" t="e">
        <f t="shared" si="0"/>
        <v>#REF!</v>
      </c>
      <c r="D41" s="63">
        <f t="shared" si="5"/>
        <v>110610.95233053638</v>
      </c>
      <c r="E41" s="63">
        <f t="shared" si="1"/>
        <v>199.09971419496551</v>
      </c>
      <c r="F41" s="63">
        <f t="shared" si="2"/>
        <v>417.0951461020803</v>
      </c>
      <c r="G41" s="105">
        <f t="shared" si="3"/>
        <v>110193.85718443431</v>
      </c>
      <c r="H41" s="59" t="e">
        <f t="shared" si="6"/>
        <v>#REF!</v>
      </c>
      <c r="J41" s="61"/>
      <c r="K41" s="61"/>
      <c r="L41" s="61"/>
    </row>
    <row r="42" spans="2:12" s="60" customFormat="1" ht="18" customHeight="1">
      <c r="B42" s="94">
        <f t="shared" si="4"/>
        <v>25</v>
      </c>
      <c r="C42" s="62" t="e">
        <f t="shared" si="0"/>
        <v>#REF!</v>
      </c>
      <c r="D42" s="63">
        <f t="shared" si="5"/>
        <v>110193.85718443431</v>
      </c>
      <c r="E42" s="63">
        <f t="shared" si="1"/>
        <v>198.34894293198178</v>
      </c>
      <c r="F42" s="63">
        <f t="shared" si="2"/>
        <v>417.845917365064</v>
      </c>
      <c r="G42" s="105">
        <f t="shared" si="3"/>
        <v>109776.01126706925</v>
      </c>
      <c r="H42" s="59" t="e">
        <f t="shared" si="6"/>
        <v>#REF!</v>
      </c>
      <c r="J42" s="61"/>
      <c r="K42" s="61"/>
      <c r="L42" s="61"/>
    </row>
    <row r="43" spans="2:12" s="60" customFormat="1" ht="18" customHeight="1">
      <c r="B43" s="94">
        <f t="shared" si="4"/>
        <v>26</v>
      </c>
      <c r="C43" s="62" t="e">
        <f t="shared" si="0"/>
        <v>#REF!</v>
      </c>
      <c r="D43" s="63">
        <f t="shared" si="5"/>
        <v>109776.01126706925</v>
      </c>
      <c r="E43" s="63">
        <f t="shared" si="1"/>
        <v>197.59682028072467</v>
      </c>
      <c r="F43" s="63">
        <f t="shared" si="2"/>
        <v>418.59804001632114</v>
      </c>
      <c r="G43" s="105">
        <f t="shared" si="3"/>
        <v>109357.41322705292</v>
      </c>
      <c r="H43" s="59" t="e">
        <f t="shared" si="6"/>
        <v>#REF!</v>
      </c>
      <c r="J43" s="61"/>
      <c r="K43" s="61"/>
      <c r="L43" s="61"/>
    </row>
    <row r="44" spans="2:12" s="60" customFormat="1" ht="18" customHeight="1">
      <c r="B44" s="94">
        <f t="shared" si="4"/>
        <v>27</v>
      </c>
      <c r="C44" s="62" t="e">
        <f t="shared" si="0"/>
        <v>#REF!</v>
      </c>
      <c r="D44" s="63">
        <f t="shared" si="5"/>
        <v>109357.41322705292</v>
      </c>
      <c r="E44" s="63">
        <f t="shared" si="1"/>
        <v>196.84334380869527</v>
      </c>
      <c r="F44" s="63">
        <f t="shared" si="2"/>
        <v>419.3515164883505</v>
      </c>
      <c r="G44" s="105">
        <f t="shared" si="3"/>
        <v>108938.06171056457</v>
      </c>
      <c r="H44" s="59" t="e">
        <f t="shared" si="6"/>
        <v>#REF!</v>
      </c>
      <c r="K44" s="61"/>
      <c r="L44" s="61"/>
    </row>
    <row r="45" spans="2:11" s="60" customFormat="1" ht="18" customHeight="1">
      <c r="B45" s="94">
        <f t="shared" si="4"/>
        <v>28</v>
      </c>
      <c r="C45" s="62" t="e">
        <f t="shared" si="0"/>
        <v>#REF!</v>
      </c>
      <c r="D45" s="63">
        <f t="shared" si="5"/>
        <v>108938.06171056457</v>
      </c>
      <c r="E45" s="63">
        <f t="shared" si="1"/>
        <v>196.08851107901623</v>
      </c>
      <c r="F45" s="63">
        <f t="shared" si="2"/>
        <v>420.10634921802955</v>
      </c>
      <c r="G45" s="105">
        <f t="shared" si="3"/>
        <v>108517.95536134654</v>
      </c>
      <c r="H45" s="59" t="e">
        <f t="shared" si="6"/>
        <v>#REF!</v>
      </c>
      <c r="K45" s="61"/>
    </row>
    <row r="46" spans="2:11" s="60" customFormat="1" ht="18" customHeight="1">
      <c r="B46" s="94">
        <f t="shared" si="4"/>
        <v>29</v>
      </c>
      <c r="C46" s="62" t="e">
        <f t="shared" si="0"/>
        <v>#REF!</v>
      </c>
      <c r="D46" s="63">
        <f t="shared" si="5"/>
        <v>108517.95536134654</v>
      </c>
      <c r="E46" s="63">
        <f t="shared" si="1"/>
        <v>195.33231965042378</v>
      </c>
      <c r="F46" s="63">
        <f t="shared" si="2"/>
        <v>420.86254064662205</v>
      </c>
      <c r="G46" s="105">
        <f t="shared" si="3"/>
        <v>108097.09282069992</v>
      </c>
      <c r="H46" s="59" t="e">
        <f t="shared" si="6"/>
        <v>#REF!</v>
      </c>
      <c r="K46" s="61"/>
    </row>
    <row r="47" spans="2:11" s="60" customFormat="1" ht="18" customHeight="1">
      <c r="B47" s="94">
        <f t="shared" si="4"/>
        <v>30</v>
      </c>
      <c r="C47" s="62" t="e">
        <f t="shared" si="0"/>
        <v>#REF!</v>
      </c>
      <c r="D47" s="63">
        <f t="shared" si="5"/>
        <v>108097.09282069992</v>
      </c>
      <c r="E47" s="63">
        <f t="shared" si="1"/>
        <v>194.57476707725988</v>
      </c>
      <c r="F47" s="63">
        <f t="shared" si="2"/>
        <v>421.62009321978593</v>
      </c>
      <c r="G47" s="105">
        <f t="shared" si="3"/>
        <v>107675.47272748014</v>
      </c>
      <c r="H47" s="59" t="e">
        <f t="shared" si="6"/>
        <v>#REF!</v>
      </c>
      <c r="K47" s="61"/>
    </row>
    <row r="48" spans="2:11" s="60" customFormat="1" ht="18" customHeight="1">
      <c r="B48" s="94">
        <f t="shared" si="4"/>
        <v>31</v>
      </c>
      <c r="C48" s="62" t="e">
        <f t="shared" si="0"/>
        <v>#REF!</v>
      </c>
      <c r="D48" s="63">
        <f t="shared" si="5"/>
        <v>107675.47272748014</v>
      </c>
      <c r="E48" s="63">
        <f t="shared" si="1"/>
        <v>193.81585090946427</v>
      </c>
      <c r="F48" s="63">
        <f t="shared" si="2"/>
        <v>422.3790093875815</v>
      </c>
      <c r="G48" s="105">
        <f t="shared" si="3"/>
        <v>107253.09371809255</v>
      </c>
      <c r="H48" s="59" t="e">
        <f t="shared" si="6"/>
        <v>#REF!</v>
      </c>
      <c r="K48" s="61"/>
    </row>
    <row r="49" spans="2:11" s="60" customFormat="1" ht="18" customHeight="1">
      <c r="B49" s="94">
        <f t="shared" si="4"/>
        <v>32</v>
      </c>
      <c r="C49" s="62" t="e">
        <f t="shared" si="0"/>
        <v>#REF!</v>
      </c>
      <c r="D49" s="63">
        <f t="shared" si="5"/>
        <v>107253.09371809255</v>
      </c>
      <c r="E49" s="63">
        <f t="shared" si="1"/>
        <v>193.05556869256662</v>
      </c>
      <c r="F49" s="63">
        <f t="shared" si="2"/>
        <v>423.1392916044792</v>
      </c>
      <c r="G49" s="105">
        <f t="shared" si="3"/>
        <v>106829.95442648807</v>
      </c>
      <c r="H49" s="59" t="e">
        <f t="shared" si="6"/>
        <v>#REF!</v>
      </c>
      <c r="K49" s="61"/>
    </row>
    <row r="50" spans="2:11" s="60" customFormat="1" ht="18" customHeight="1">
      <c r="B50" s="94">
        <f t="shared" si="4"/>
        <v>33</v>
      </c>
      <c r="C50" s="62" t="e">
        <f t="shared" si="0"/>
        <v>#REF!</v>
      </c>
      <c r="D50" s="63">
        <f t="shared" si="5"/>
        <v>106829.95442648807</v>
      </c>
      <c r="E50" s="63">
        <f t="shared" si="1"/>
        <v>192.29391796767854</v>
      </c>
      <c r="F50" s="63">
        <f t="shared" si="2"/>
        <v>423.90094232936724</v>
      </c>
      <c r="G50" s="105">
        <f t="shared" si="3"/>
        <v>106406.0534841587</v>
      </c>
      <c r="H50" s="59" t="e">
        <f t="shared" si="6"/>
        <v>#REF!</v>
      </c>
      <c r="K50" s="61"/>
    </row>
    <row r="51" spans="2:11" s="60" customFormat="1" ht="18" customHeight="1">
      <c r="B51" s="94">
        <f t="shared" si="4"/>
        <v>34</v>
      </c>
      <c r="C51" s="62" t="e">
        <f t="shared" si="0"/>
        <v>#REF!</v>
      </c>
      <c r="D51" s="63">
        <f t="shared" si="5"/>
        <v>106406.0534841587</v>
      </c>
      <c r="E51" s="63">
        <f t="shared" si="1"/>
        <v>191.5308962714857</v>
      </c>
      <c r="F51" s="63">
        <f t="shared" si="2"/>
        <v>424.6639640255601</v>
      </c>
      <c r="G51" s="105">
        <f t="shared" si="3"/>
        <v>105981.38952013315</v>
      </c>
      <c r="H51" s="59" t="e">
        <f t="shared" si="6"/>
        <v>#REF!</v>
      </c>
      <c r="K51" s="61"/>
    </row>
    <row r="52" spans="2:11" s="60" customFormat="1" ht="18" customHeight="1">
      <c r="B52" s="94">
        <f t="shared" si="4"/>
        <v>35</v>
      </c>
      <c r="C52" s="62" t="e">
        <f t="shared" si="0"/>
        <v>#REF!</v>
      </c>
      <c r="D52" s="63">
        <f t="shared" si="5"/>
        <v>105981.38952013315</v>
      </c>
      <c r="E52" s="63">
        <f t="shared" si="1"/>
        <v>190.76650113623967</v>
      </c>
      <c r="F52" s="63">
        <f t="shared" si="2"/>
        <v>425.42835916080617</v>
      </c>
      <c r="G52" s="105">
        <f t="shared" si="3"/>
        <v>105555.96116097234</v>
      </c>
      <c r="H52" s="59" t="e">
        <f t="shared" si="6"/>
        <v>#REF!</v>
      </c>
      <c r="K52" s="61"/>
    </row>
    <row r="53" spans="2:8" s="60" customFormat="1" ht="18" customHeight="1">
      <c r="B53" s="94">
        <f t="shared" si="4"/>
        <v>36</v>
      </c>
      <c r="C53" s="62" t="e">
        <f t="shared" si="0"/>
        <v>#REF!</v>
      </c>
      <c r="D53" s="63">
        <f t="shared" si="5"/>
        <v>105555.96116097234</v>
      </c>
      <c r="E53" s="63">
        <f t="shared" si="1"/>
        <v>190.00073008975022</v>
      </c>
      <c r="F53" s="63">
        <f t="shared" si="2"/>
        <v>426.1941302072956</v>
      </c>
      <c r="G53" s="105">
        <f t="shared" si="3"/>
        <v>105129.76703076504</v>
      </c>
      <c r="H53" s="59" t="e">
        <f t="shared" si="6"/>
        <v>#REF!</v>
      </c>
    </row>
    <row r="54" spans="2:8" s="60" customFormat="1" ht="18" customHeight="1">
      <c r="B54" s="94">
        <f t="shared" si="4"/>
        <v>37</v>
      </c>
      <c r="C54" s="62" t="e">
        <f t="shared" si="0"/>
        <v>#REF!</v>
      </c>
      <c r="D54" s="63">
        <f t="shared" si="5"/>
        <v>105129.76703076504</v>
      </c>
      <c r="E54" s="63">
        <f t="shared" si="1"/>
        <v>189.2335806553771</v>
      </c>
      <c r="F54" s="63">
        <f t="shared" si="2"/>
        <v>426.96127964166874</v>
      </c>
      <c r="G54" s="105">
        <f t="shared" si="3"/>
        <v>104702.80575112338</v>
      </c>
      <c r="H54" s="59" t="e">
        <f t="shared" si="6"/>
        <v>#REF!</v>
      </c>
    </row>
    <row r="55" spans="2:8" s="60" customFormat="1" ht="18" customHeight="1">
      <c r="B55" s="94">
        <f t="shared" si="4"/>
        <v>38</v>
      </c>
      <c r="C55" s="62" t="e">
        <f t="shared" si="0"/>
        <v>#REF!</v>
      </c>
      <c r="D55" s="63">
        <f t="shared" si="5"/>
        <v>104702.80575112338</v>
      </c>
      <c r="E55" s="63">
        <f t="shared" si="1"/>
        <v>188.4650503520221</v>
      </c>
      <c r="F55" s="63">
        <f t="shared" si="2"/>
        <v>427.7298099450237</v>
      </c>
      <c r="G55" s="105">
        <f t="shared" si="3"/>
        <v>104275.07594117835</v>
      </c>
      <c r="H55" s="59" t="e">
        <f t="shared" si="6"/>
        <v>#REF!</v>
      </c>
    </row>
    <row r="56" spans="2:8" s="60" customFormat="1" ht="18" customHeight="1">
      <c r="B56" s="94">
        <f t="shared" si="4"/>
        <v>39</v>
      </c>
      <c r="C56" s="62" t="e">
        <f t="shared" si="0"/>
        <v>#REF!</v>
      </c>
      <c r="D56" s="63">
        <f t="shared" si="5"/>
        <v>104275.07594117835</v>
      </c>
      <c r="E56" s="63">
        <f t="shared" si="1"/>
        <v>187.69513669412106</v>
      </c>
      <c r="F56" s="63">
        <f t="shared" si="2"/>
        <v>428.49972360292475</v>
      </c>
      <c r="G56" s="105">
        <f t="shared" si="3"/>
        <v>103846.57621757542</v>
      </c>
      <c r="H56" s="59" t="e">
        <f t="shared" si="6"/>
        <v>#REF!</v>
      </c>
    </row>
    <row r="57" spans="2:8" s="60" customFormat="1" ht="18" customHeight="1">
      <c r="B57" s="94">
        <f t="shared" si="4"/>
        <v>40</v>
      </c>
      <c r="C57" s="62" t="e">
        <f t="shared" si="0"/>
        <v>#REF!</v>
      </c>
      <c r="D57" s="63">
        <f t="shared" si="5"/>
        <v>103846.57621757542</v>
      </c>
      <c r="E57" s="63">
        <f t="shared" si="1"/>
        <v>186.92383719163578</v>
      </c>
      <c r="F57" s="63">
        <f t="shared" si="2"/>
        <v>429.27102310541</v>
      </c>
      <c r="G57" s="105">
        <f t="shared" si="3"/>
        <v>103417.30519447001</v>
      </c>
      <c r="H57" s="59" t="e">
        <f t="shared" si="6"/>
        <v>#REF!</v>
      </c>
    </row>
    <row r="58" spans="2:8" s="60" customFormat="1" ht="18" customHeight="1">
      <c r="B58" s="94">
        <f t="shared" si="4"/>
        <v>41</v>
      </c>
      <c r="C58" s="62" t="e">
        <f t="shared" si="0"/>
        <v>#REF!</v>
      </c>
      <c r="D58" s="63">
        <f t="shared" si="5"/>
        <v>103417.30519447001</v>
      </c>
      <c r="E58" s="63">
        <f t="shared" si="1"/>
        <v>186.15114935004604</v>
      </c>
      <c r="F58" s="63">
        <f t="shared" si="2"/>
        <v>430.0437109469998</v>
      </c>
      <c r="G58" s="105">
        <f t="shared" si="3"/>
        <v>102987.26148352302</v>
      </c>
      <c r="H58" s="59" t="e">
        <f t="shared" si="6"/>
        <v>#REF!</v>
      </c>
    </row>
    <row r="59" spans="2:8" s="60" customFormat="1" ht="18" customHeight="1">
      <c r="B59" s="94">
        <f t="shared" si="4"/>
        <v>42</v>
      </c>
      <c r="C59" s="62" t="e">
        <f t="shared" si="0"/>
        <v>#REF!</v>
      </c>
      <c r="D59" s="63">
        <f t="shared" si="5"/>
        <v>102987.26148352302</v>
      </c>
      <c r="E59" s="63">
        <f t="shared" si="1"/>
        <v>185.37707067034145</v>
      </c>
      <c r="F59" s="63">
        <f t="shared" si="2"/>
        <v>430.8177896267043</v>
      </c>
      <c r="G59" s="105">
        <f t="shared" si="3"/>
        <v>102556.44369389632</v>
      </c>
      <c r="H59" s="59" t="e">
        <f t="shared" si="6"/>
        <v>#REF!</v>
      </c>
    </row>
    <row r="60" spans="2:8" s="60" customFormat="1" ht="18" customHeight="1">
      <c r="B60" s="94">
        <f t="shared" si="4"/>
        <v>43</v>
      </c>
      <c r="C60" s="62" t="e">
        <f t="shared" si="0"/>
        <v>#REF!</v>
      </c>
      <c r="D60" s="63">
        <f t="shared" si="5"/>
        <v>102556.44369389632</v>
      </c>
      <c r="E60" s="63">
        <f t="shared" si="1"/>
        <v>184.6015986490134</v>
      </c>
      <c r="F60" s="63">
        <f t="shared" si="2"/>
        <v>431.5932616480324</v>
      </c>
      <c r="G60" s="105">
        <f t="shared" si="3"/>
        <v>102124.85043224829</v>
      </c>
      <c r="H60" s="59" t="e">
        <f t="shared" si="6"/>
        <v>#REF!</v>
      </c>
    </row>
    <row r="61" spans="2:8" s="60" customFormat="1" ht="18" customHeight="1">
      <c r="B61" s="94">
        <f t="shared" si="4"/>
        <v>44</v>
      </c>
      <c r="C61" s="62" t="e">
        <f t="shared" si="0"/>
        <v>#REF!</v>
      </c>
      <c r="D61" s="63">
        <f t="shared" si="5"/>
        <v>102124.85043224829</v>
      </c>
      <c r="E61" s="63">
        <f t="shared" si="1"/>
        <v>183.82473077804696</v>
      </c>
      <c r="F61" s="63">
        <f t="shared" si="2"/>
        <v>432.37012951899885</v>
      </c>
      <c r="G61" s="105">
        <f t="shared" si="3"/>
        <v>101692.4803027293</v>
      </c>
      <c r="H61" s="59" t="e">
        <f t="shared" si="6"/>
        <v>#REF!</v>
      </c>
    </row>
    <row r="62" spans="2:8" s="60" customFormat="1" ht="18" customHeight="1">
      <c r="B62" s="94">
        <f t="shared" si="4"/>
        <v>45</v>
      </c>
      <c r="C62" s="62" t="e">
        <f t="shared" si="0"/>
        <v>#REF!</v>
      </c>
      <c r="D62" s="63">
        <f t="shared" si="5"/>
        <v>101692.4803027293</v>
      </c>
      <c r="E62" s="63">
        <f t="shared" si="1"/>
        <v>183.04646454491274</v>
      </c>
      <c r="F62" s="63">
        <f t="shared" si="2"/>
        <v>433.14839575213307</v>
      </c>
      <c r="G62" s="105">
        <f t="shared" si="3"/>
        <v>101259.33190697717</v>
      </c>
      <c r="H62" s="59" t="e">
        <f t="shared" si="6"/>
        <v>#REF!</v>
      </c>
    </row>
    <row r="63" spans="2:8" s="60" customFormat="1" ht="18" customHeight="1">
      <c r="B63" s="94">
        <f t="shared" si="4"/>
        <v>46</v>
      </c>
      <c r="C63" s="62" t="e">
        <f t="shared" si="0"/>
        <v>#REF!</v>
      </c>
      <c r="D63" s="63">
        <f t="shared" si="5"/>
        <v>101259.33190697717</v>
      </c>
      <c r="E63" s="63">
        <f t="shared" si="1"/>
        <v>182.26679743255892</v>
      </c>
      <c r="F63" s="63">
        <f t="shared" si="2"/>
        <v>433.9280628644869</v>
      </c>
      <c r="G63" s="105">
        <f t="shared" si="3"/>
        <v>100825.40384411268</v>
      </c>
      <c r="H63" s="59" t="e">
        <f t="shared" si="6"/>
        <v>#REF!</v>
      </c>
    </row>
    <row r="64" spans="2:8" s="60" customFormat="1" ht="18" customHeight="1">
      <c r="B64" s="94">
        <f t="shared" si="4"/>
        <v>47</v>
      </c>
      <c r="C64" s="62" t="e">
        <f t="shared" si="0"/>
        <v>#REF!</v>
      </c>
      <c r="D64" s="63">
        <f t="shared" si="5"/>
        <v>100825.40384411268</v>
      </c>
      <c r="E64" s="63">
        <f t="shared" si="1"/>
        <v>181.48572691940282</v>
      </c>
      <c r="F64" s="63">
        <f t="shared" si="2"/>
        <v>434.70913337764296</v>
      </c>
      <c r="G64" s="105">
        <f t="shared" si="3"/>
        <v>100390.69471073503</v>
      </c>
      <c r="H64" s="59" t="e">
        <f t="shared" si="6"/>
        <v>#REF!</v>
      </c>
    </row>
    <row r="65" spans="2:8" s="60" customFormat="1" ht="18" customHeight="1">
      <c r="B65" s="94">
        <f t="shared" si="4"/>
        <v>48</v>
      </c>
      <c r="C65" s="62" t="e">
        <f t="shared" si="0"/>
        <v>#REF!</v>
      </c>
      <c r="D65" s="63">
        <f t="shared" si="5"/>
        <v>100390.69471073503</v>
      </c>
      <c r="E65" s="63">
        <f t="shared" si="1"/>
        <v>180.70325047932306</v>
      </c>
      <c r="F65" s="63">
        <f t="shared" si="2"/>
        <v>435.49160981772275</v>
      </c>
      <c r="G65" s="105">
        <f t="shared" si="3"/>
        <v>99955.20310091731</v>
      </c>
      <c r="H65" s="59" t="e">
        <f t="shared" si="6"/>
        <v>#REF!</v>
      </c>
    </row>
    <row r="66" spans="2:8" s="60" customFormat="1" ht="18" customHeight="1">
      <c r="B66" s="94">
        <f t="shared" si="4"/>
        <v>49</v>
      </c>
      <c r="C66" s="62" t="e">
        <f t="shared" si="0"/>
        <v>#REF!</v>
      </c>
      <c r="D66" s="63">
        <f t="shared" si="5"/>
        <v>99955.20310091731</v>
      </c>
      <c r="E66" s="63">
        <f t="shared" si="1"/>
        <v>179.91936558165116</v>
      </c>
      <c r="F66" s="63">
        <f t="shared" si="2"/>
        <v>436.27549471539464</v>
      </c>
      <c r="G66" s="105">
        <f t="shared" si="3"/>
        <v>99518.92760620192</v>
      </c>
      <c r="H66" s="59" t="e">
        <f t="shared" si="6"/>
        <v>#REF!</v>
      </c>
    </row>
    <row r="67" spans="2:8" s="60" customFormat="1" ht="18" customHeight="1">
      <c r="B67" s="94">
        <f t="shared" si="4"/>
        <v>50</v>
      </c>
      <c r="C67" s="62" t="e">
        <f t="shared" si="0"/>
        <v>#REF!</v>
      </c>
      <c r="D67" s="63">
        <f t="shared" si="5"/>
        <v>99518.92760620192</v>
      </c>
      <c r="E67" s="63">
        <f t="shared" si="1"/>
        <v>179.13406969116346</v>
      </c>
      <c r="F67" s="63">
        <f t="shared" si="2"/>
        <v>437.06079060588235</v>
      </c>
      <c r="G67" s="105">
        <f t="shared" si="3"/>
        <v>99081.86681559603</v>
      </c>
      <c r="H67" s="59" t="e">
        <f t="shared" si="6"/>
        <v>#REF!</v>
      </c>
    </row>
    <row r="68" spans="2:8" s="60" customFormat="1" ht="18" customHeight="1">
      <c r="B68" s="94">
        <f t="shared" si="4"/>
        <v>51</v>
      </c>
      <c r="C68" s="62" t="e">
        <f t="shared" si="0"/>
        <v>#REF!</v>
      </c>
      <c r="D68" s="63">
        <f t="shared" si="5"/>
        <v>99081.86681559603</v>
      </c>
      <c r="E68" s="63">
        <f t="shared" si="1"/>
        <v>178.3473602680729</v>
      </c>
      <c r="F68" s="63">
        <f t="shared" si="2"/>
        <v>437.84750002897295</v>
      </c>
      <c r="G68" s="105">
        <f t="shared" si="3"/>
        <v>98644.01931556706</v>
      </c>
      <c r="H68" s="59" t="e">
        <f t="shared" si="6"/>
        <v>#REF!</v>
      </c>
    </row>
    <row r="69" spans="2:8" s="60" customFormat="1" ht="18" customHeight="1">
      <c r="B69" s="94">
        <f t="shared" si="4"/>
        <v>52</v>
      </c>
      <c r="C69" s="62" t="e">
        <f t="shared" si="0"/>
        <v>#REF!</v>
      </c>
      <c r="D69" s="63">
        <f t="shared" si="5"/>
        <v>98644.01931556706</v>
      </c>
      <c r="E69" s="63">
        <f t="shared" si="1"/>
        <v>177.55923476802073</v>
      </c>
      <c r="F69" s="63">
        <f t="shared" si="2"/>
        <v>438.6356255290251</v>
      </c>
      <c r="G69" s="105">
        <f t="shared" si="3"/>
        <v>98205.38369003803</v>
      </c>
      <c r="H69" s="59" t="e">
        <f t="shared" si="6"/>
        <v>#REF!</v>
      </c>
    </row>
    <row r="70" spans="2:8" s="60" customFormat="1" ht="18" customHeight="1">
      <c r="B70" s="94">
        <f t="shared" si="4"/>
        <v>53</v>
      </c>
      <c r="C70" s="62" t="e">
        <f t="shared" si="0"/>
        <v>#REF!</v>
      </c>
      <c r="D70" s="63">
        <f t="shared" si="5"/>
        <v>98205.38369003803</v>
      </c>
      <c r="E70" s="63">
        <f t="shared" si="1"/>
        <v>176.76969064206847</v>
      </c>
      <c r="F70" s="63">
        <f t="shared" si="2"/>
        <v>439.42516965497737</v>
      </c>
      <c r="G70" s="105">
        <f t="shared" si="3"/>
        <v>97765.95852038305</v>
      </c>
      <c r="H70" s="59" t="e">
        <f t="shared" si="6"/>
        <v>#REF!</v>
      </c>
    </row>
    <row r="71" spans="2:8" s="60" customFormat="1" ht="18" customHeight="1">
      <c r="B71" s="94">
        <f t="shared" si="4"/>
        <v>54</v>
      </c>
      <c r="C71" s="62" t="e">
        <f t="shared" si="0"/>
        <v>#REF!</v>
      </c>
      <c r="D71" s="63">
        <f t="shared" si="5"/>
        <v>97765.95852038305</v>
      </c>
      <c r="E71" s="63">
        <f t="shared" si="1"/>
        <v>175.9787253366895</v>
      </c>
      <c r="F71" s="63">
        <f t="shared" si="2"/>
        <v>440.21613496035627</v>
      </c>
      <c r="G71" s="105">
        <f t="shared" si="3"/>
        <v>97325.7423854227</v>
      </c>
      <c r="H71" s="59" t="e">
        <f t="shared" si="6"/>
        <v>#REF!</v>
      </c>
    </row>
    <row r="72" spans="2:8" s="60" customFormat="1" ht="18" customHeight="1">
      <c r="B72" s="94">
        <f t="shared" si="4"/>
        <v>55</v>
      </c>
      <c r="C72" s="62" t="e">
        <f t="shared" si="0"/>
        <v>#REF!</v>
      </c>
      <c r="D72" s="63">
        <f t="shared" si="5"/>
        <v>97325.7423854227</v>
      </c>
      <c r="E72" s="63">
        <f t="shared" si="1"/>
        <v>175.18633629376086</v>
      </c>
      <c r="F72" s="63">
        <f t="shared" si="2"/>
        <v>441.00852400328495</v>
      </c>
      <c r="G72" s="105">
        <f t="shared" si="3"/>
        <v>96884.73386141942</v>
      </c>
      <c r="H72" s="59" t="e">
        <f t="shared" si="6"/>
        <v>#REF!</v>
      </c>
    </row>
    <row r="73" spans="2:8" s="60" customFormat="1" ht="18" customHeight="1">
      <c r="B73" s="94">
        <f t="shared" si="4"/>
        <v>56</v>
      </c>
      <c r="C73" s="62" t="e">
        <f t="shared" si="0"/>
        <v>#REF!</v>
      </c>
      <c r="D73" s="63">
        <f t="shared" si="5"/>
        <v>96884.73386141942</v>
      </c>
      <c r="E73" s="63">
        <f t="shared" si="1"/>
        <v>174.39252095055497</v>
      </c>
      <c r="F73" s="63">
        <f t="shared" si="2"/>
        <v>441.80233934649084</v>
      </c>
      <c r="G73" s="105">
        <f t="shared" si="3"/>
        <v>96442.93152207292</v>
      </c>
      <c r="H73" s="59" t="e">
        <f t="shared" si="6"/>
        <v>#REF!</v>
      </c>
    </row>
    <row r="74" spans="2:8" s="60" customFormat="1" ht="18" customHeight="1">
      <c r="B74" s="94">
        <f t="shared" si="4"/>
        <v>57</v>
      </c>
      <c r="C74" s="62" t="e">
        <f t="shared" si="0"/>
        <v>#REF!</v>
      </c>
      <c r="D74" s="63">
        <f t="shared" si="5"/>
        <v>96442.93152207292</v>
      </c>
      <c r="E74" s="63">
        <f t="shared" si="1"/>
        <v>173.59727673973126</v>
      </c>
      <c r="F74" s="63">
        <f t="shared" si="2"/>
        <v>442.5975835573146</v>
      </c>
      <c r="G74" s="105">
        <f t="shared" si="3"/>
        <v>96000.3339385156</v>
      </c>
      <c r="H74" s="59" t="e">
        <f t="shared" si="6"/>
        <v>#REF!</v>
      </c>
    </row>
    <row r="75" spans="2:8" s="60" customFormat="1" ht="18" customHeight="1">
      <c r="B75" s="94">
        <f t="shared" si="4"/>
        <v>58</v>
      </c>
      <c r="C75" s="62" t="e">
        <f t="shared" si="0"/>
        <v>#REF!</v>
      </c>
      <c r="D75" s="63">
        <f t="shared" si="5"/>
        <v>96000.3339385156</v>
      </c>
      <c r="E75" s="63">
        <f t="shared" si="1"/>
        <v>172.8006010893281</v>
      </c>
      <c r="F75" s="63">
        <f t="shared" si="2"/>
        <v>443.3942592077177</v>
      </c>
      <c r="G75" s="105">
        <f t="shared" si="3"/>
        <v>95556.93967930788</v>
      </c>
      <c r="H75" s="59" t="e">
        <f t="shared" si="6"/>
        <v>#REF!</v>
      </c>
    </row>
    <row r="76" spans="2:8" s="60" customFormat="1" ht="18" customHeight="1">
      <c r="B76" s="94">
        <f t="shared" si="4"/>
        <v>59</v>
      </c>
      <c r="C76" s="62" t="e">
        <f t="shared" si="0"/>
        <v>#REF!</v>
      </c>
      <c r="D76" s="63">
        <f t="shared" si="5"/>
        <v>95556.93967930788</v>
      </c>
      <c r="E76" s="63">
        <f t="shared" si="1"/>
        <v>172.0024914227542</v>
      </c>
      <c r="F76" s="63">
        <f t="shared" si="2"/>
        <v>444.1923688742916</v>
      </c>
      <c r="G76" s="105">
        <f t="shared" si="3"/>
        <v>95112.74731043358</v>
      </c>
      <c r="H76" s="59" t="e">
        <f t="shared" si="6"/>
        <v>#REF!</v>
      </c>
    </row>
    <row r="77" spans="2:8" s="60" customFormat="1" ht="18" customHeight="1">
      <c r="B77" s="94">
        <f t="shared" si="4"/>
        <v>60</v>
      </c>
      <c r="C77" s="62" t="e">
        <f t="shared" si="0"/>
        <v>#REF!</v>
      </c>
      <c r="D77" s="63">
        <f t="shared" si="5"/>
        <v>95112.74731043358</v>
      </c>
      <c r="E77" s="63">
        <f t="shared" si="1"/>
        <v>171.20294515878047</v>
      </c>
      <c r="F77" s="63">
        <f t="shared" si="2"/>
        <v>444.9919151382653</v>
      </c>
      <c r="G77" s="105">
        <f t="shared" si="3"/>
        <v>94667.75539529532</v>
      </c>
      <c r="H77" s="59" t="e">
        <f t="shared" si="6"/>
        <v>#REF!</v>
      </c>
    </row>
    <row r="78" spans="2:8" s="60" customFormat="1" ht="18" customHeight="1">
      <c r="B78" s="94">
        <f t="shared" si="4"/>
        <v>61</v>
      </c>
      <c r="C78" s="62" t="e">
        <f t="shared" si="0"/>
        <v>#REF!</v>
      </c>
      <c r="D78" s="63">
        <f t="shared" si="5"/>
        <v>94667.75539529532</v>
      </c>
      <c r="E78" s="63">
        <f t="shared" si="1"/>
        <v>170.4019597115316</v>
      </c>
      <c r="F78" s="63">
        <f t="shared" si="2"/>
        <v>445.7929005855142</v>
      </c>
      <c r="G78" s="105">
        <f t="shared" si="3"/>
        <v>94221.9624947098</v>
      </c>
      <c r="H78" s="59" t="e">
        <f t="shared" si="6"/>
        <v>#REF!</v>
      </c>
    </row>
    <row r="79" spans="2:8" s="60" customFormat="1" ht="18" customHeight="1">
      <c r="B79" s="94">
        <f t="shared" si="4"/>
        <v>62</v>
      </c>
      <c r="C79" s="62" t="e">
        <f t="shared" si="0"/>
        <v>#REF!</v>
      </c>
      <c r="D79" s="63">
        <f t="shared" si="5"/>
        <v>94221.9624947098</v>
      </c>
      <c r="E79" s="63">
        <f t="shared" si="1"/>
        <v>169.59953249047766</v>
      </c>
      <c r="F79" s="63">
        <f t="shared" si="2"/>
        <v>446.59532780656815</v>
      </c>
      <c r="G79" s="105">
        <f t="shared" si="3"/>
        <v>93775.36716690323</v>
      </c>
      <c r="H79" s="59" t="e">
        <f t="shared" si="6"/>
        <v>#REF!</v>
      </c>
    </row>
    <row r="80" spans="2:8" s="60" customFormat="1" ht="18" customHeight="1">
      <c r="B80" s="94">
        <f t="shared" si="4"/>
        <v>63</v>
      </c>
      <c r="C80" s="62" t="e">
        <f t="shared" si="0"/>
        <v>#REF!</v>
      </c>
      <c r="D80" s="63">
        <f t="shared" si="5"/>
        <v>93775.36716690323</v>
      </c>
      <c r="E80" s="63">
        <f t="shared" si="1"/>
        <v>168.79566090042584</v>
      </c>
      <c r="F80" s="63">
        <f t="shared" si="2"/>
        <v>447.39919939661996</v>
      </c>
      <c r="G80" s="105">
        <f t="shared" si="3"/>
        <v>93327.96796750661</v>
      </c>
      <c r="H80" s="59" t="e">
        <f t="shared" si="6"/>
        <v>#REF!</v>
      </c>
    </row>
    <row r="81" spans="2:8" s="60" customFormat="1" ht="18" customHeight="1">
      <c r="B81" s="94">
        <f t="shared" si="4"/>
        <v>64</v>
      </c>
      <c r="C81" s="62" t="e">
        <f t="shared" si="0"/>
        <v>#REF!</v>
      </c>
      <c r="D81" s="63">
        <f t="shared" si="5"/>
        <v>93327.96796750661</v>
      </c>
      <c r="E81" s="63">
        <f t="shared" si="1"/>
        <v>167.99034234151193</v>
      </c>
      <c r="F81" s="63">
        <f t="shared" si="2"/>
        <v>448.2045179555339</v>
      </c>
      <c r="G81" s="105">
        <f t="shared" si="3"/>
        <v>92879.76344955109</v>
      </c>
      <c r="H81" s="59" t="e">
        <f t="shared" si="6"/>
        <v>#REF!</v>
      </c>
    </row>
    <row r="82" spans="2:8" s="60" customFormat="1" ht="18" customHeight="1">
      <c r="B82" s="94">
        <f t="shared" si="4"/>
        <v>65</v>
      </c>
      <c r="C82" s="62" t="e">
        <f>Mostra.Data</f>
        <v>#REF!</v>
      </c>
      <c r="D82" s="63">
        <f t="shared" si="5"/>
        <v>92879.76344955109</v>
      </c>
      <c r="E82" s="63">
        <f>Interesse</f>
        <v>167.18357420919196</v>
      </c>
      <c r="F82" s="63">
        <f>Capitale</f>
        <v>449.0112860878538</v>
      </c>
      <c r="G82" s="105">
        <f>Bilancio.finale</f>
        <v>92430.75216346323</v>
      </c>
      <c r="H82" s="59" t="e">
        <f t="shared" si="6"/>
        <v>#REF!</v>
      </c>
    </row>
    <row r="83" spans="2:8" s="60" customFormat="1" ht="18" customHeight="1">
      <c r="B83" s="94">
        <f>pagam.Num</f>
        <v>66</v>
      </c>
      <c r="C83" s="62" t="e">
        <f>Mostra.Data</f>
        <v>#REF!</v>
      </c>
      <c r="D83" s="63">
        <f>Bil.Iniz</f>
        <v>92430.75216346323</v>
      </c>
      <c r="E83" s="63">
        <f>Interesse</f>
        <v>166.37535389423383</v>
      </c>
      <c r="F83" s="63">
        <f>Capitale</f>
        <v>449.81950640281195</v>
      </c>
      <c r="G83" s="105">
        <f>Bilancio.finale</f>
        <v>91980.93265706042</v>
      </c>
      <c r="H83" s="59" t="e">
        <f>Interesse.Comp</f>
        <v>#REF!</v>
      </c>
    </row>
    <row r="84" spans="2:8" s="60" customFormat="1" ht="18" customHeight="1">
      <c r="B84" s="94">
        <f>pagam.Num</f>
        <v>67</v>
      </c>
      <c r="C84" s="62" t="e">
        <f>Mostra.Data</f>
        <v>#REF!</v>
      </c>
      <c r="D84" s="63">
        <f>Bil.Iniz</f>
        <v>91980.93265706042</v>
      </c>
      <c r="E84" s="63">
        <f>Interesse</f>
        <v>165.56567878270877</v>
      </c>
      <c r="F84" s="63">
        <f>Capitale</f>
        <v>450.629181514337</v>
      </c>
      <c r="G84" s="105">
        <f>Bilancio.finale</f>
        <v>91530.30347554608</v>
      </c>
      <c r="H84" s="59" t="e">
        <f>Interesse.Comp</f>
        <v>#REF!</v>
      </c>
    </row>
    <row r="85" spans="2:8" s="60" customFormat="1" ht="18" customHeight="1">
      <c r="B85" s="94">
        <f aca="true" t="shared" si="7" ref="B85:B148">pagam.Num</f>
        <v>68</v>
      </c>
      <c r="C85" s="62" t="e">
        <f aca="true" t="shared" si="8" ref="C85:C148">Mostra.Data</f>
        <v>#REF!</v>
      </c>
      <c r="D85" s="63">
        <f aca="true" t="shared" si="9" ref="D85:D148">Bil.Iniz</f>
        <v>91530.30347554608</v>
      </c>
      <c r="E85" s="63">
        <f aca="true" t="shared" si="10" ref="E85:E148">Interesse</f>
        <v>164.75454625598297</v>
      </c>
      <c r="F85" s="63">
        <f aca="true" t="shared" si="11" ref="F85:F148">Capitale</f>
        <v>451.44031404106283</v>
      </c>
      <c r="G85" s="105">
        <f aca="true" t="shared" si="12" ref="G85:G148">Bilancio.finale</f>
        <v>91078.86316150503</v>
      </c>
      <c r="H85" s="59" t="e">
        <f aca="true" t="shared" si="13" ref="H85:H148">Interesse.Comp</f>
        <v>#REF!</v>
      </c>
    </row>
    <row r="86" spans="2:8" s="60" customFormat="1" ht="18" customHeight="1">
      <c r="B86" s="94">
        <f t="shared" si="7"/>
        <v>69</v>
      </c>
      <c r="C86" s="62" t="e">
        <f t="shared" si="8"/>
        <v>#REF!</v>
      </c>
      <c r="D86" s="63">
        <f t="shared" si="9"/>
        <v>91078.86316150503</v>
      </c>
      <c r="E86" s="63">
        <f t="shared" si="10"/>
        <v>163.94195369070906</v>
      </c>
      <c r="F86" s="63">
        <f t="shared" si="11"/>
        <v>452.25290660633675</v>
      </c>
      <c r="G86" s="105">
        <f t="shared" si="12"/>
        <v>90626.61025489868</v>
      </c>
      <c r="H86" s="59" t="e">
        <f t="shared" si="13"/>
        <v>#REF!</v>
      </c>
    </row>
    <row r="87" spans="2:8" s="60" customFormat="1" ht="18" customHeight="1">
      <c r="B87" s="94">
        <f t="shared" si="7"/>
        <v>70</v>
      </c>
      <c r="C87" s="62" t="e">
        <f t="shared" si="8"/>
        <v>#REF!</v>
      </c>
      <c r="D87" s="63">
        <f t="shared" si="9"/>
        <v>90626.61025489868</v>
      </c>
      <c r="E87" s="63">
        <f t="shared" si="10"/>
        <v>163.12789845881764</v>
      </c>
      <c r="F87" s="63">
        <f t="shared" si="11"/>
        <v>453.06696183822817</v>
      </c>
      <c r="G87" s="105">
        <f t="shared" si="12"/>
        <v>90173.54329306046</v>
      </c>
      <c r="H87" s="59" t="e">
        <f t="shared" si="13"/>
        <v>#REF!</v>
      </c>
    </row>
    <row r="88" spans="2:8" s="60" customFormat="1" ht="18" customHeight="1">
      <c r="B88" s="94">
        <f t="shared" si="7"/>
        <v>71</v>
      </c>
      <c r="C88" s="62" t="e">
        <f t="shared" si="8"/>
        <v>#REF!</v>
      </c>
      <c r="D88" s="63">
        <f t="shared" si="9"/>
        <v>90173.54329306046</v>
      </c>
      <c r="E88" s="63">
        <f t="shared" si="10"/>
        <v>162.31237792750883</v>
      </c>
      <c r="F88" s="63">
        <f t="shared" si="11"/>
        <v>453.882482369537</v>
      </c>
      <c r="G88" s="105">
        <f t="shared" si="12"/>
        <v>89719.66081069093</v>
      </c>
      <c r="H88" s="59" t="e">
        <f t="shared" si="13"/>
        <v>#REF!</v>
      </c>
    </row>
    <row r="89" spans="2:8" s="60" customFormat="1" ht="18" customHeight="1">
      <c r="B89" s="94">
        <f t="shared" si="7"/>
        <v>72</v>
      </c>
      <c r="C89" s="62" t="e">
        <f t="shared" si="8"/>
        <v>#REF!</v>
      </c>
      <c r="D89" s="63">
        <f t="shared" si="9"/>
        <v>89719.66081069093</v>
      </c>
      <c r="E89" s="63">
        <f t="shared" si="10"/>
        <v>161.49538945924368</v>
      </c>
      <c r="F89" s="63">
        <f t="shared" si="11"/>
        <v>454.6994708378021</v>
      </c>
      <c r="G89" s="105">
        <f t="shared" si="12"/>
        <v>89264.96133985312</v>
      </c>
      <c r="H89" s="59" t="e">
        <f t="shared" si="13"/>
        <v>#REF!</v>
      </c>
    </row>
    <row r="90" spans="2:8" s="60" customFormat="1" ht="18" customHeight="1">
      <c r="B90" s="94">
        <f t="shared" si="7"/>
        <v>73</v>
      </c>
      <c r="C90" s="62" t="e">
        <f t="shared" si="8"/>
        <v>#REF!</v>
      </c>
      <c r="D90" s="63">
        <f t="shared" si="9"/>
        <v>89264.96133985312</v>
      </c>
      <c r="E90" s="63">
        <f t="shared" si="10"/>
        <v>160.67693041173564</v>
      </c>
      <c r="F90" s="63">
        <f t="shared" si="11"/>
        <v>455.5179298853102</v>
      </c>
      <c r="G90" s="105">
        <f t="shared" si="12"/>
        <v>88809.44340996782</v>
      </c>
      <c r="H90" s="59" t="e">
        <f t="shared" si="13"/>
        <v>#REF!</v>
      </c>
    </row>
    <row r="91" spans="2:8" s="60" customFormat="1" ht="18" customHeight="1">
      <c r="B91" s="94">
        <f t="shared" si="7"/>
        <v>74</v>
      </c>
      <c r="C91" s="62" t="e">
        <f t="shared" si="8"/>
        <v>#REF!</v>
      </c>
      <c r="D91" s="63">
        <f t="shared" si="9"/>
        <v>88809.44340996782</v>
      </c>
      <c r="E91" s="63">
        <f t="shared" si="10"/>
        <v>159.8569981379421</v>
      </c>
      <c r="F91" s="63">
        <f t="shared" si="11"/>
        <v>456.3378621591037</v>
      </c>
      <c r="G91" s="105">
        <f t="shared" si="12"/>
        <v>88353.10554780872</v>
      </c>
      <c r="H91" s="59" t="e">
        <f t="shared" si="13"/>
        <v>#REF!</v>
      </c>
    </row>
    <row r="92" spans="2:8" s="60" customFormat="1" ht="18" customHeight="1">
      <c r="B92" s="94">
        <f t="shared" si="7"/>
        <v>75</v>
      </c>
      <c r="C92" s="62" t="e">
        <f t="shared" si="8"/>
        <v>#REF!</v>
      </c>
      <c r="D92" s="63">
        <f t="shared" si="9"/>
        <v>88353.10554780872</v>
      </c>
      <c r="E92" s="63">
        <f t="shared" si="10"/>
        <v>159.03558998605573</v>
      </c>
      <c r="F92" s="63">
        <f t="shared" si="11"/>
        <v>457.1592703109901</v>
      </c>
      <c r="G92" s="105">
        <f t="shared" si="12"/>
        <v>87895.94627749773</v>
      </c>
      <c r="H92" s="59" t="e">
        <f t="shared" si="13"/>
        <v>#REF!</v>
      </c>
    </row>
    <row r="93" spans="2:8" s="60" customFormat="1" ht="18" customHeight="1">
      <c r="B93" s="94">
        <f t="shared" si="7"/>
        <v>76</v>
      </c>
      <c r="C93" s="62" t="e">
        <f t="shared" si="8"/>
        <v>#REF!</v>
      </c>
      <c r="D93" s="63">
        <f t="shared" si="9"/>
        <v>87895.94627749773</v>
      </c>
      <c r="E93" s="63">
        <f t="shared" si="10"/>
        <v>158.21270329949593</v>
      </c>
      <c r="F93" s="63">
        <f t="shared" si="11"/>
        <v>457.98215699754985</v>
      </c>
      <c r="G93" s="105">
        <f t="shared" si="12"/>
        <v>87437.96412050018</v>
      </c>
      <c r="H93" s="59" t="e">
        <f t="shared" si="13"/>
        <v>#REF!</v>
      </c>
    </row>
    <row r="94" spans="2:8" s="60" customFormat="1" ht="18" customHeight="1">
      <c r="B94" s="94">
        <f t="shared" si="7"/>
        <v>77</v>
      </c>
      <c r="C94" s="62" t="e">
        <f t="shared" si="8"/>
        <v>#REF!</v>
      </c>
      <c r="D94" s="63">
        <f t="shared" si="9"/>
        <v>87437.96412050018</v>
      </c>
      <c r="E94" s="63">
        <f t="shared" si="10"/>
        <v>157.38833541690033</v>
      </c>
      <c r="F94" s="63">
        <f t="shared" si="11"/>
        <v>458.8065248801455</v>
      </c>
      <c r="G94" s="105">
        <f t="shared" si="12"/>
        <v>86979.15759562004</v>
      </c>
      <c r="H94" s="59" t="e">
        <f t="shared" si="13"/>
        <v>#REF!</v>
      </c>
    </row>
    <row r="95" spans="2:8" s="60" customFormat="1" ht="18" customHeight="1">
      <c r="B95" s="94">
        <f t="shared" si="7"/>
        <v>78</v>
      </c>
      <c r="C95" s="62" t="e">
        <f t="shared" si="8"/>
        <v>#REF!</v>
      </c>
      <c r="D95" s="63">
        <f t="shared" si="9"/>
        <v>86979.15759562004</v>
      </c>
      <c r="E95" s="63">
        <f t="shared" si="10"/>
        <v>156.5624836721161</v>
      </c>
      <c r="F95" s="63">
        <f t="shared" si="11"/>
        <v>459.63237662492975</v>
      </c>
      <c r="G95" s="105">
        <f t="shared" si="12"/>
        <v>86519.52521899511</v>
      </c>
      <c r="H95" s="59" t="e">
        <f t="shared" si="13"/>
        <v>#REF!</v>
      </c>
    </row>
    <row r="96" spans="2:8" s="60" customFormat="1" ht="18" customHeight="1">
      <c r="B96" s="94">
        <f t="shared" si="7"/>
        <v>79</v>
      </c>
      <c r="C96" s="62" t="e">
        <f t="shared" si="8"/>
        <v>#REF!</v>
      </c>
      <c r="D96" s="63">
        <f t="shared" si="9"/>
        <v>86519.52521899511</v>
      </c>
      <c r="E96" s="63">
        <f t="shared" si="10"/>
        <v>155.73514539419122</v>
      </c>
      <c r="F96" s="63">
        <f t="shared" si="11"/>
        <v>460.45971490285456</v>
      </c>
      <c r="G96" s="105">
        <f t="shared" si="12"/>
        <v>86059.06550409226</v>
      </c>
      <c r="H96" s="59" t="e">
        <f t="shared" si="13"/>
        <v>#REF!</v>
      </c>
    </row>
    <row r="97" spans="2:8" s="60" customFormat="1" ht="18" customHeight="1">
      <c r="B97" s="94">
        <f t="shared" si="7"/>
        <v>80</v>
      </c>
      <c r="C97" s="62" t="e">
        <f t="shared" si="8"/>
        <v>#REF!</v>
      </c>
      <c r="D97" s="63">
        <f t="shared" si="9"/>
        <v>86059.06550409226</v>
      </c>
      <c r="E97" s="63">
        <f t="shared" si="10"/>
        <v>154.9063179073661</v>
      </c>
      <c r="F97" s="63">
        <f t="shared" si="11"/>
        <v>461.2885423896797</v>
      </c>
      <c r="G97" s="105">
        <f t="shared" si="12"/>
        <v>85597.77696170258</v>
      </c>
      <c r="H97" s="59" t="e">
        <f t="shared" si="13"/>
        <v>#REF!</v>
      </c>
    </row>
    <row r="98" spans="2:8" s="60" customFormat="1" ht="18" customHeight="1">
      <c r="B98" s="94">
        <f t="shared" si="7"/>
        <v>81</v>
      </c>
      <c r="C98" s="62" t="e">
        <f t="shared" si="8"/>
        <v>#REF!</v>
      </c>
      <c r="D98" s="63">
        <f t="shared" si="9"/>
        <v>85597.77696170258</v>
      </c>
      <c r="E98" s="63">
        <f t="shared" si="10"/>
        <v>154.07599853106464</v>
      </c>
      <c r="F98" s="63">
        <f t="shared" si="11"/>
        <v>462.11886176598114</v>
      </c>
      <c r="G98" s="105">
        <f t="shared" si="12"/>
        <v>85135.6580999366</v>
      </c>
      <c r="H98" s="59" t="e">
        <f t="shared" si="13"/>
        <v>#REF!</v>
      </c>
    </row>
    <row r="99" spans="2:8" s="60" customFormat="1" ht="18" customHeight="1">
      <c r="B99" s="94">
        <f t="shared" si="7"/>
        <v>82</v>
      </c>
      <c r="C99" s="62" t="e">
        <f t="shared" si="8"/>
        <v>#REF!</v>
      </c>
      <c r="D99" s="63">
        <f t="shared" si="9"/>
        <v>85135.6580999366</v>
      </c>
      <c r="E99" s="63">
        <f t="shared" si="10"/>
        <v>153.24418457988588</v>
      </c>
      <c r="F99" s="63">
        <f t="shared" si="11"/>
        <v>462.9506757171599</v>
      </c>
      <c r="G99" s="105">
        <f t="shared" si="12"/>
        <v>84672.70742421944</v>
      </c>
      <c r="H99" s="59" t="e">
        <f t="shared" si="13"/>
        <v>#REF!</v>
      </c>
    </row>
    <row r="100" spans="2:8" s="60" customFormat="1" ht="18" customHeight="1">
      <c r="B100" s="94">
        <f t="shared" si="7"/>
        <v>83</v>
      </c>
      <c r="C100" s="62" t="e">
        <f t="shared" si="8"/>
        <v>#REF!</v>
      </c>
      <c r="D100" s="63">
        <f t="shared" si="9"/>
        <v>84672.70742421944</v>
      </c>
      <c r="E100" s="63">
        <f t="shared" si="10"/>
        <v>152.410873363595</v>
      </c>
      <c r="F100" s="63">
        <f t="shared" si="11"/>
        <v>463.7839869334508</v>
      </c>
      <c r="G100" s="105">
        <f t="shared" si="12"/>
        <v>84208.92343728598</v>
      </c>
      <c r="H100" s="59" t="e">
        <f t="shared" si="13"/>
        <v>#REF!</v>
      </c>
    </row>
    <row r="101" spans="2:8" s="60" customFormat="1" ht="18" customHeight="1">
      <c r="B101" s="94">
        <f t="shared" si="7"/>
        <v>84</v>
      </c>
      <c r="C101" s="62" t="e">
        <f t="shared" si="8"/>
        <v>#REF!</v>
      </c>
      <c r="D101" s="63">
        <f t="shared" si="9"/>
        <v>84208.92343728598</v>
      </c>
      <c r="E101" s="63">
        <f t="shared" si="10"/>
        <v>151.5760621871148</v>
      </c>
      <c r="F101" s="63">
        <f t="shared" si="11"/>
        <v>464.61879810993105</v>
      </c>
      <c r="G101" s="105">
        <f t="shared" si="12"/>
        <v>83744.30463917604</v>
      </c>
      <c r="H101" s="59" t="e">
        <f t="shared" si="13"/>
        <v>#REF!</v>
      </c>
    </row>
    <row r="102" spans="2:8" s="60" customFormat="1" ht="18" customHeight="1">
      <c r="B102" s="94">
        <f t="shared" si="7"/>
        <v>85</v>
      </c>
      <c r="C102" s="62" t="e">
        <f t="shared" si="8"/>
        <v>#REF!</v>
      </c>
      <c r="D102" s="63">
        <f t="shared" si="9"/>
        <v>83744.30463917604</v>
      </c>
      <c r="E102" s="63">
        <f t="shared" si="10"/>
        <v>150.7397483505169</v>
      </c>
      <c r="F102" s="63">
        <f t="shared" si="11"/>
        <v>465.4551119465289</v>
      </c>
      <c r="G102" s="105">
        <f t="shared" si="12"/>
        <v>83278.84952722951</v>
      </c>
      <c r="H102" s="59" t="e">
        <f t="shared" si="13"/>
        <v>#REF!</v>
      </c>
    </row>
    <row r="103" spans="2:8" s="60" customFormat="1" ht="18" customHeight="1">
      <c r="B103" s="94">
        <f t="shared" si="7"/>
        <v>86</v>
      </c>
      <c r="C103" s="62" t="e">
        <f t="shared" si="8"/>
        <v>#REF!</v>
      </c>
      <c r="D103" s="63">
        <f t="shared" si="9"/>
        <v>83278.84952722951</v>
      </c>
      <c r="E103" s="63">
        <f t="shared" si="10"/>
        <v>149.90192914901314</v>
      </c>
      <c r="F103" s="63">
        <f t="shared" si="11"/>
        <v>466.29293114803266</v>
      </c>
      <c r="G103" s="105">
        <f t="shared" si="12"/>
        <v>82812.55659608149</v>
      </c>
      <c r="H103" s="59" t="e">
        <f t="shared" si="13"/>
        <v>#REF!</v>
      </c>
    </row>
    <row r="104" spans="2:8" s="60" customFormat="1" ht="18" customHeight="1">
      <c r="B104" s="94">
        <f t="shared" si="7"/>
        <v>87</v>
      </c>
      <c r="C104" s="62" t="e">
        <f t="shared" si="8"/>
        <v>#REF!</v>
      </c>
      <c r="D104" s="63">
        <f t="shared" si="9"/>
        <v>82812.55659608149</v>
      </c>
      <c r="E104" s="63">
        <f t="shared" si="10"/>
        <v>149.0626018729467</v>
      </c>
      <c r="F104" s="63">
        <f t="shared" si="11"/>
        <v>467.1322584240991</v>
      </c>
      <c r="G104" s="105">
        <f t="shared" si="12"/>
        <v>82345.42433765739</v>
      </c>
      <c r="H104" s="59" t="e">
        <f t="shared" si="13"/>
        <v>#REF!</v>
      </c>
    </row>
    <row r="105" spans="2:8" s="60" customFormat="1" ht="18" customHeight="1">
      <c r="B105" s="94">
        <f t="shared" si="7"/>
        <v>88</v>
      </c>
      <c r="C105" s="62" t="e">
        <f t="shared" si="8"/>
        <v>#REF!</v>
      </c>
      <c r="D105" s="63">
        <f t="shared" si="9"/>
        <v>82345.42433765739</v>
      </c>
      <c r="E105" s="63">
        <f t="shared" si="10"/>
        <v>148.2217638077833</v>
      </c>
      <c r="F105" s="63">
        <f t="shared" si="11"/>
        <v>467.9730964892625</v>
      </c>
      <c r="G105" s="105">
        <f t="shared" si="12"/>
        <v>81877.45124116812</v>
      </c>
      <c r="H105" s="59" t="e">
        <f t="shared" si="13"/>
        <v>#REF!</v>
      </c>
    </row>
    <row r="106" spans="2:8" s="60" customFormat="1" ht="18" customHeight="1">
      <c r="B106" s="94">
        <f t="shared" si="7"/>
        <v>89</v>
      </c>
      <c r="C106" s="62" t="e">
        <f t="shared" si="8"/>
        <v>#REF!</v>
      </c>
      <c r="D106" s="63">
        <f t="shared" si="9"/>
        <v>81877.45124116812</v>
      </c>
      <c r="E106" s="63">
        <f t="shared" si="10"/>
        <v>147.37941223410263</v>
      </c>
      <c r="F106" s="63">
        <f t="shared" si="11"/>
        <v>468.8154480629432</v>
      </c>
      <c r="G106" s="105">
        <f t="shared" si="12"/>
        <v>81408.63579310518</v>
      </c>
      <c r="H106" s="59" t="e">
        <f t="shared" si="13"/>
        <v>#REF!</v>
      </c>
    </row>
    <row r="107" spans="2:8" s="60" customFormat="1" ht="18" customHeight="1">
      <c r="B107" s="94">
        <f t="shared" si="7"/>
        <v>90</v>
      </c>
      <c r="C107" s="62" t="e">
        <f t="shared" si="8"/>
        <v>#REF!</v>
      </c>
      <c r="D107" s="63">
        <f t="shared" si="9"/>
        <v>81408.63579310518</v>
      </c>
      <c r="E107" s="63">
        <f t="shared" si="10"/>
        <v>146.53554442758934</v>
      </c>
      <c r="F107" s="63">
        <f t="shared" si="11"/>
        <v>469.65931586945646</v>
      </c>
      <c r="G107" s="105">
        <f t="shared" si="12"/>
        <v>80938.97647723572</v>
      </c>
      <c r="H107" s="59" t="e">
        <f t="shared" si="13"/>
        <v>#REF!</v>
      </c>
    </row>
    <row r="108" spans="2:8" s="60" customFormat="1" ht="18" customHeight="1">
      <c r="B108" s="94">
        <f t="shared" si="7"/>
        <v>91</v>
      </c>
      <c r="C108" s="62" t="e">
        <f t="shared" si="8"/>
        <v>#REF!</v>
      </c>
      <c r="D108" s="63">
        <f t="shared" si="9"/>
        <v>80938.97647723572</v>
      </c>
      <c r="E108" s="63">
        <f t="shared" si="10"/>
        <v>145.6901576590243</v>
      </c>
      <c r="F108" s="63">
        <f t="shared" si="11"/>
        <v>470.5047026380215</v>
      </c>
      <c r="G108" s="105">
        <f t="shared" si="12"/>
        <v>80468.4717745977</v>
      </c>
      <c r="H108" s="59" t="e">
        <f t="shared" si="13"/>
        <v>#REF!</v>
      </c>
    </row>
    <row r="109" spans="2:8" s="60" customFormat="1" ht="18" customHeight="1">
      <c r="B109" s="94">
        <f t="shared" si="7"/>
        <v>92</v>
      </c>
      <c r="C109" s="62" t="e">
        <f t="shared" si="8"/>
        <v>#REF!</v>
      </c>
      <c r="D109" s="63">
        <f t="shared" si="9"/>
        <v>80468.4717745977</v>
      </c>
      <c r="E109" s="63">
        <f t="shared" si="10"/>
        <v>144.84324919427587</v>
      </c>
      <c r="F109" s="63">
        <f t="shared" si="11"/>
        <v>471.35161110276994</v>
      </c>
      <c r="G109" s="105">
        <f t="shared" si="12"/>
        <v>79997.12016349492</v>
      </c>
      <c r="H109" s="59" t="e">
        <f t="shared" si="13"/>
        <v>#REF!</v>
      </c>
    </row>
    <row r="110" spans="2:8" s="60" customFormat="1" ht="18" customHeight="1">
      <c r="B110" s="94">
        <f t="shared" si="7"/>
        <v>93</v>
      </c>
      <c r="C110" s="62" t="e">
        <f t="shared" si="8"/>
        <v>#REF!</v>
      </c>
      <c r="D110" s="63">
        <f t="shared" si="9"/>
        <v>79997.12016349492</v>
      </c>
      <c r="E110" s="63">
        <f t="shared" si="10"/>
        <v>143.99481629429087</v>
      </c>
      <c r="F110" s="63">
        <f t="shared" si="11"/>
        <v>472.2000440027549</v>
      </c>
      <c r="G110" s="105">
        <f t="shared" si="12"/>
        <v>79524.92011949218</v>
      </c>
      <c r="H110" s="59" t="e">
        <f t="shared" si="13"/>
        <v>#REF!</v>
      </c>
    </row>
    <row r="111" spans="2:8" s="60" customFormat="1" ht="18" customHeight="1">
      <c r="B111" s="94">
        <f t="shared" si="7"/>
        <v>94</v>
      </c>
      <c r="C111" s="62" t="e">
        <f t="shared" si="8"/>
        <v>#REF!</v>
      </c>
      <c r="D111" s="63">
        <f t="shared" si="9"/>
        <v>79524.92011949218</v>
      </c>
      <c r="E111" s="63">
        <f t="shared" si="10"/>
        <v>143.14485621508592</v>
      </c>
      <c r="F111" s="63">
        <f t="shared" si="11"/>
        <v>473.05000408195986</v>
      </c>
      <c r="G111" s="105">
        <f t="shared" si="12"/>
        <v>79051.87011541022</v>
      </c>
      <c r="H111" s="59" t="e">
        <f t="shared" si="13"/>
        <v>#REF!</v>
      </c>
    </row>
    <row r="112" spans="2:8" s="60" customFormat="1" ht="18" customHeight="1">
      <c r="B112" s="94">
        <f t="shared" si="7"/>
        <v>95</v>
      </c>
      <c r="C112" s="62" t="e">
        <f t="shared" si="8"/>
        <v>#REF!</v>
      </c>
      <c r="D112" s="63">
        <f t="shared" si="9"/>
        <v>79051.87011541022</v>
      </c>
      <c r="E112" s="63">
        <f t="shared" si="10"/>
        <v>142.29336620773842</v>
      </c>
      <c r="F112" s="63">
        <f t="shared" si="11"/>
        <v>473.9014940893074</v>
      </c>
      <c r="G112" s="105">
        <f t="shared" si="12"/>
        <v>78577.9686213209</v>
      </c>
      <c r="H112" s="59" t="e">
        <f t="shared" si="13"/>
        <v>#REF!</v>
      </c>
    </row>
    <row r="113" spans="2:8" s="60" customFormat="1" ht="18" customHeight="1">
      <c r="B113" s="94">
        <f t="shared" si="7"/>
        <v>96</v>
      </c>
      <c r="C113" s="62" t="e">
        <f t="shared" si="8"/>
        <v>#REF!</v>
      </c>
      <c r="D113" s="63">
        <f t="shared" si="9"/>
        <v>78577.9686213209</v>
      </c>
      <c r="E113" s="63">
        <f t="shared" si="10"/>
        <v>141.44034351837763</v>
      </c>
      <c r="F113" s="63">
        <f t="shared" si="11"/>
        <v>474.7545167786682</v>
      </c>
      <c r="G113" s="105">
        <f t="shared" si="12"/>
        <v>78103.21410454223</v>
      </c>
      <c r="H113" s="59" t="e">
        <f t="shared" si="13"/>
        <v>#REF!</v>
      </c>
    </row>
    <row r="114" spans="2:8" s="60" customFormat="1" ht="18" customHeight="1">
      <c r="B114" s="94">
        <f t="shared" si="7"/>
        <v>97</v>
      </c>
      <c r="C114" s="62" t="e">
        <f t="shared" si="8"/>
        <v>#REF!</v>
      </c>
      <c r="D114" s="63">
        <f t="shared" si="9"/>
        <v>78103.21410454223</v>
      </c>
      <c r="E114" s="63">
        <f t="shared" si="10"/>
        <v>140.58578538817602</v>
      </c>
      <c r="F114" s="63">
        <f t="shared" si="11"/>
        <v>475.6090749088698</v>
      </c>
      <c r="G114" s="105">
        <f t="shared" si="12"/>
        <v>77627.60502963336</v>
      </c>
      <c r="H114" s="59" t="e">
        <f t="shared" si="13"/>
        <v>#REF!</v>
      </c>
    </row>
    <row r="115" spans="2:8" s="60" customFormat="1" ht="18" customHeight="1">
      <c r="B115" s="94">
        <f t="shared" si="7"/>
        <v>98</v>
      </c>
      <c r="C115" s="62" t="e">
        <f t="shared" si="8"/>
        <v>#REF!</v>
      </c>
      <c r="D115" s="63">
        <f t="shared" si="9"/>
        <v>77627.60502963336</v>
      </c>
      <c r="E115" s="63">
        <f t="shared" si="10"/>
        <v>139.72968905334005</v>
      </c>
      <c r="F115" s="63">
        <f t="shared" si="11"/>
        <v>476.46517124370575</v>
      </c>
      <c r="G115" s="105">
        <f t="shared" si="12"/>
        <v>77151.13985838965</v>
      </c>
      <c r="H115" s="59" t="e">
        <f t="shared" si="13"/>
        <v>#REF!</v>
      </c>
    </row>
    <row r="116" spans="2:8" s="60" customFormat="1" ht="18" customHeight="1">
      <c r="B116" s="94">
        <f t="shared" si="7"/>
        <v>99</v>
      </c>
      <c r="C116" s="62" t="e">
        <f t="shared" si="8"/>
        <v>#REF!</v>
      </c>
      <c r="D116" s="63">
        <f t="shared" si="9"/>
        <v>77151.13985838965</v>
      </c>
      <c r="E116" s="63">
        <f t="shared" si="10"/>
        <v>138.87205174510137</v>
      </c>
      <c r="F116" s="63">
        <f t="shared" si="11"/>
        <v>477.32280855194443</v>
      </c>
      <c r="G116" s="105">
        <f t="shared" si="12"/>
        <v>76673.8170498377</v>
      </c>
      <c r="H116" s="59" t="e">
        <f t="shared" si="13"/>
        <v>#REF!</v>
      </c>
    </row>
    <row r="117" spans="2:8" s="60" customFormat="1" ht="18" customHeight="1">
      <c r="B117" s="94">
        <f t="shared" si="7"/>
        <v>100</v>
      </c>
      <c r="C117" s="62" t="e">
        <f t="shared" si="8"/>
        <v>#REF!</v>
      </c>
      <c r="D117" s="63">
        <f t="shared" si="9"/>
        <v>76673.8170498377</v>
      </c>
      <c r="E117" s="63">
        <f t="shared" si="10"/>
        <v>138.01287068970788</v>
      </c>
      <c r="F117" s="63">
        <f t="shared" si="11"/>
        <v>478.1819896073379</v>
      </c>
      <c r="G117" s="105">
        <f t="shared" si="12"/>
        <v>76195.63506023036</v>
      </c>
      <c r="H117" s="59" t="e">
        <f t="shared" si="13"/>
        <v>#REF!</v>
      </c>
    </row>
    <row r="118" spans="2:8" s="60" customFormat="1" ht="18" customHeight="1">
      <c r="B118" s="94">
        <f t="shared" si="7"/>
        <v>101</v>
      </c>
      <c r="C118" s="62" t="e">
        <f t="shared" si="8"/>
        <v>#REF!</v>
      </c>
      <c r="D118" s="63">
        <f t="shared" si="9"/>
        <v>76195.63506023036</v>
      </c>
      <c r="E118" s="63">
        <f t="shared" si="10"/>
        <v>137.15214310841466</v>
      </c>
      <c r="F118" s="63">
        <f t="shared" si="11"/>
        <v>479.0427171886312</v>
      </c>
      <c r="G118" s="105">
        <f t="shared" si="12"/>
        <v>75716.59234304173</v>
      </c>
      <c r="H118" s="59" t="e">
        <f t="shared" si="13"/>
        <v>#REF!</v>
      </c>
    </row>
    <row r="119" spans="2:8" s="60" customFormat="1" ht="18" customHeight="1">
      <c r="B119" s="94">
        <f t="shared" si="7"/>
        <v>102</v>
      </c>
      <c r="C119" s="62" t="e">
        <f t="shared" si="8"/>
        <v>#REF!</v>
      </c>
      <c r="D119" s="63">
        <f t="shared" si="9"/>
        <v>75716.59234304173</v>
      </c>
      <c r="E119" s="63">
        <f t="shared" si="10"/>
        <v>136.28986621747512</v>
      </c>
      <c r="F119" s="63">
        <f t="shared" si="11"/>
        <v>479.90499407957066</v>
      </c>
      <c r="G119" s="105">
        <f t="shared" si="12"/>
        <v>75236.68734896216</v>
      </c>
      <c r="H119" s="59" t="e">
        <f t="shared" si="13"/>
        <v>#REF!</v>
      </c>
    </row>
    <row r="120" spans="2:8" s="60" customFormat="1" ht="18" customHeight="1">
      <c r="B120" s="94">
        <f t="shared" si="7"/>
        <v>103</v>
      </c>
      <c r="C120" s="62" t="e">
        <f t="shared" si="8"/>
        <v>#REF!</v>
      </c>
      <c r="D120" s="63">
        <f t="shared" si="9"/>
        <v>75236.68734896216</v>
      </c>
      <c r="E120" s="63">
        <f t="shared" si="10"/>
        <v>135.42603722813192</v>
      </c>
      <c r="F120" s="63">
        <f t="shared" si="11"/>
        <v>480.7688230689139</v>
      </c>
      <c r="G120" s="105">
        <f t="shared" si="12"/>
        <v>74755.91852589326</v>
      </c>
      <c r="H120" s="59" t="e">
        <f t="shared" si="13"/>
        <v>#REF!</v>
      </c>
    </row>
    <row r="121" spans="2:8" s="60" customFormat="1" ht="18" customHeight="1">
      <c r="B121" s="94">
        <f t="shared" si="7"/>
        <v>104</v>
      </c>
      <c r="C121" s="62" t="e">
        <f t="shared" si="8"/>
        <v>#REF!</v>
      </c>
      <c r="D121" s="63">
        <f t="shared" si="9"/>
        <v>74755.91852589326</v>
      </c>
      <c r="E121" s="63">
        <f t="shared" si="10"/>
        <v>134.56065334660786</v>
      </c>
      <c r="F121" s="63">
        <f t="shared" si="11"/>
        <v>481.63420695043794</v>
      </c>
      <c r="G121" s="105">
        <f t="shared" si="12"/>
        <v>74274.28431894282</v>
      </c>
      <c r="H121" s="59" t="e">
        <f t="shared" si="13"/>
        <v>#REF!</v>
      </c>
    </row>
    <row r="122" spans="2:8" s="60" customFormat="1" ht="18" customHeight="1">
      <c r="B122" s="94">
        <f t="shared" si="7"/>
        <v>105</v>
      </c>
      <c r="C122" s="62" t="e">
        <f t="shared" si="8"/>
        <v>#REF!</v>
      </c>
      <c r="D122" s="63">
        <f t="shared" si="9"/>
        <v>74274.28431894282</v>
      </c>
      <c r="E122" s="63">
        <f t="shared" si="10"/>
        <v>133.6937117740971</v>
      </c>
      <c r="F122" s="63">
        <f t="shared" si="11"/>
        <v>482.5011485229487</v>
      </c>
      <c r="G122" s="105">
        <f t="shared" si="12"/>
        <v>73791.78317041988</v>
      </c>
      <c r="H122" s="59" t="e">
        <f t="shared" si="13"/>
        <v>#REF!</v>
      </c>
    </row>
    <row r="123" spans="2:8" s="60" customFormat="1" ht="18" customHeight="1">
      <c r="B123" s="94">
        <f t="shared" si="7"/>
        <v>106</v>
      </c>
      <c r="C123" s="62" t="e">
        <f t="shared" si="8"/>
        <v>#REF!</v>
      </c>
      <c r="D123" s="63">
        <f t="shared" si="9"/>
        <v>73791.78317041988</v>
      </c>
      <c r="E123" s="63">
        <f t="shared" si="10"/>
        <v>132.8252097067558</v>
      </c>
      <c r="F123" s="63">
        <f t="shared" si="11"/>
        <v>483.36965059029</v>
      </c>
      <c r="G123" s="105">
        <f t="shared" si="12"/>
        <v>73308.41351982958</v>
      </c>
      <c r="H123" s="59" t="e">
        <f t="shared" si="13"/>
        <v>#REF!</v>
      </c>
    </row>
    <row r="124" spans="2:8" s="60" customFormat="1" ht="18" customHeight="1">
      <c r="B124" s="94">
        <f t="shared" si="7"/>
        <v>107</v>
      </c>
      <c r="C124" s="62" t="e">
        <f t="shared" si="8"/>
        <v>#REF!</v>
      </c>
      <c r="D124" s="63">
        <f t="shared" si="9"/>
        <v>73308.41351982958</v>
      </c>
      <c r="E124" s="63">
        <f t="shared" si="10"/>
        <v>131.95514433569326</v>
      </c>
      <c r="F124" s="63">
        <f t="shared" si="11"/>
        <v>484.23971596135254</v>
      </c>
      <c r="G124" s="105">
        <f t="shared" si="12"/>
        <v>72824.17380386824</v>
      </c>
      <c r="H124" s="59" t="e">
        <f t="shared" si="13"/>
        <v>#REF!</v>
      </c>
    </row>
    <row r="125" spans="2:8" s="60" customFormat="1" ht="18" customHeight="1">
      <c r="B125" s="94">
        <f t="shared" si="7"/>
        <v>108</v>
      </c>
      <c r="C125" s="62" t="e">
        <f t="shared" si="8"/>
        <v>#REF!</v>
      </c>
      <c r="D125" s="63">
        <f t="shared" si="9"/>
        <v>72824.17380386824</v>
      </c>
      <c r="E125" s="63">
        <f t="shared" si="10"/>
        <v>131.08351284696283</v>
      </c>
      <c r="F125" s="63">
        <f t="shared" si="11"/>
        <v>485.111347450083</v>
      </c>
      <c r="G125" s="105">
        <f t="shared" si="12"/>
        <v>72339.06245641815</v>
      </c>
      <c r="H125" s="59" t="e">
        <f t="shared" si="13"/>
        <v>#REF!</v>
      </c>
    </row>
    <row r="126" spans="2:8" s="60" customFormat="1" ht="18" customHeight="1">
      <c r="B126" s="94">
        <f t="shared" si="7"/>
        <v>109</v>
      </c>
      <c r="C126" s="62" t="e">
        <f t="shared" si="8"/>
        <v>#REF!</v>
      </c>
      <c r="D126" s="63">
        <f t="shared" si="9"/>
        <v>72339.06245641815</v>
      </c>
      <c r="E126" s="63">
        <f t="shared" si="10"/>
        <v>130.2103124215527</v>
      </c>
      <c r="F126" s="63">
        <f t="shared" si="11"/>
        <v>485.98454787549315</v>
      </c>
      <c r="G126" s="105">
        <f t="shared" si="12"/>
        <v>71853.07790854266</v>
      </c>
      <c r="H126" s="59" t="e">
        <f t="shared" si="13"/>
        <v>#REF!</v>
      </c>
    </row>
    <row r="127" spans="2:8" s="60" customFormat="1" ht="18" customHeight="1">
      <c r="B127" s="94">
        <f t="shared" si="7"/>
        <v>110</v>
      </c>
      <c r="C127" s="62" t="e">
        <f t="shared" si="8"/>
        <v>#REF!</v>
      </c>
      <c r="D127" s="63">
        <f t="shared" si="9"/>
        <v>71853.07790854266</v>
      </c>
      <c r="E127" s="63">
        <f t="shared" si="10"/>
        <v>129.3355402353768</v>
      </c>
      <c r="F127" s="63">
        <f t="shared" si="11"/>
        <v>486.859320061669</v>
      </c>
      <c r="G127" s="105">
        <f t="shared" si="12"/>
        <v>71366.21858848099</v>
      </c>
      <c r="H127" s="59" t="e">
        <f t="shared" si="13"/>
        <v>#REF!</v>
      </c>
    </row>
    <row r="128" spans="2:8" s="60" customFormat="1" ht="18" customHeight="1">
      <c r="B128" s="94">
        <f t="shared" si="7"/>
        <v>111</v>
      </c>
      <c r="C128" s="62" t="e">
        <f t="shared" si="8"/>
        <v>#REF!</v>
      </c>
      <c r="D128" s="63">
        <f t="shared" si="9"/>
        <v>71366.21858848099</v>
      </c>
      <c r="E128" s="63">
        <f t="shared" si="10"/>
        <v>128.45919345926578</v>
      </c>
      <c r="F128" s="63">
        <f t="shared" si="11"/>
        <v>487.73566683778006</v>
      </c>
      <c r="G128" s="105">
        <f t="shared" si="12"/>
        <v>70878.48292164321</v>
      </c>
      <c r="H128" s="59" t="e">
        <f t="shared" si="13"/>
        <v>#REF!</v>
      </c>
    </row>
    <row r="129" spans="2:8" s="60" customFormat="1" ht="18" customHeight="1">
      <c r="B129" s="94">
        <f t="shared" si="7"/>
        <v>112</v>
      </c>
      <c r="C129" s="62" t="e">
        <f t="shared" si="8"/>
        <v>#REF!</v>
      </c>
      <c r="D129" s="63">
        <f t="shared" si="9"/>
        <v>70878.48292164321</v>
      </c>
      <c r="E129" s="63">
        <f t="shared" si="10"/>
        <v>127.58126925895779</v>
      </c>
      <c r="F129" s="63">
        <f t="shared" si="11"/>
        <v>488.61359103808803</v>
      </c>
      <c r="G129" s="105">
        <f t="shared" si="12"/>
        <v>70389.86933060513</v>
      </c>
      <c r="H129" s="59" t="e">
        <f t="shared" si="13"/>
        <v>#REF!</v>
      </c>
    </row>
    <row r="130" spans="2:8" s="60" customFormat="1" ht="18" customHeight="1">
      <c r="B130" s="94">
        <f t="shared" si="7"/>
        <v>113</v>
      </c>
      <c r="C130" s="62" t="e">
        <f t="shared" si="8"/>
        <v>#REF!</v>
      </c>
      <c r="D130" s="63">
        <f t="shared" si="9"/>
        <v>70389.86933060513</v>
      </c>
      <c r="E130" s="63">
        <f t="shared" si="10"/>
        <v>126.70176479508925</v>
      </c>
      <c r="F130" s="63">
        <f t="shared" si="11"/>
        <v>489.49309550195653</v>
      </c>
      <c r="G130" s="105">
        <f t="shared" si="12"/>
        <v>69900.37623510318</v>
      </c>
      <c r="H130" s="59" t="e">
        <f t="shared" si="13"/>
        <v>#REF!</v>
      </c>
    </row>
    <row r="131" spans="2:8" s="60" customFormat="1" ht="18" customHeight="1">
      <c r="B131" s="94">
        <f t="shared" si="7"/>
        <v>114</v>
      </c>
      <c r="C131" s="62" t="e">
        <f t="shared" si="8"/>
        <v>#REF!</v>
      </c>
      <c r="D131" s="63">
        <f t="shared" si="9"/>
        <v>69900.37623510318</v>
      </c>
      <c r="E131" s="63">
        <f t="shared" si="10"/>
        <v>125.82067722318573</v>
      </c>
      <c r="F131" s="63">
        <f t="shared" si="11"/>
        <v>490.3741830738601</v>
      </c>
      <c r="G131" s="105">
        <f t="shared" si="12"/>
        <v>69410.00205202932</v>
      </c>
      <c r="H131" s="59" t="e">
        <f t="shared" si="13"/>
        <v>#REF!</v>
      </c>
    </row>
    <row r="132" spans="2:8" s="60" customFormat="1" ht="18" customHeight="1">
      <c r="B132" s="94">
        <f t="shared" si="7"/>
        <v>115</v>
      </c>
      <c r="C132" s="62" t="e">
        <f t="shared" si="8"/>
        <v>#REF!</v>
      </c>
      <c r="D132" s="63">
        <f t="shared" si="9"/>
        <v>69410.00205202932</v>
      </c>
      <c r="E132" s="63">
        <f t="shared" si="10"/>
        <v>124.93800369365279</v>
      </c>
      <c r="F132" s="63">
        <f t="shared" si="11"/>
        <v>491.25685660339303</v>
      </c>
      <c r="G132" s="105">
        <f t="shared" si="12"/>
        <v>68918.74519542593</v>
      </c>
      <c r="H132" s="59" t="e">
        <f t="shared" si="13"/>
        <v>#REF!</v>
      </c>
    </row>
    <row r="133" spans="2:8" s="60" customFormat="1" ht="18" customHeight="1">
      <c r="B133" s="94">
        <f t="shared" si="7"/>
        <v>116</v>
      </c>
      <c r="C133" s="62" t="e">
        <f t="shared" si="8"/>
        <v>#REF!</v>
      </c>
      <c r="D133" s="63">
        <f t="shared" si="9"/>
        <v>68918.74519542593</v>
      </c>
      <c r="E133" s="63">
        <f t="shared" si="10"/>
        <v>124.05374135176669</v>
      </c>
      <c r="F133" s="63">
        <f t="shared" si="11"/>
        <v>492.1411189452791</v>
      </c>
      <c r="G133" s="105">
        <f t="shared" si="12"/>
        <v>68426.60407648065</v>
      </c>
      <c r="H133" s="59" t="e">
        <f t="shared" si="13"/>
        <v>#REF!</v>
      </c>
    </row>
    <row r="134" spans="2:8" s="60" customFormat="1" ht="18" customHeight="1">
      <c r="B134" s="94">
        <f t="shared" si="7"/>
        <v>117</v>
      </c>
      <c r="C134" s="62" t="e">
        <f t="shared" si="8"/>
        <v>#REF!</v>
      </c>
      <c r="D134" s="63">
        <f t="shared" si="9"/>
        <v>68426.60407648065</v>
      </c>
      <c r="E134" s="63">
        <f t="shared" si="10"/>
        <v>123.16788733766519</v>
      </c>
      <c r="F134" s="63">
        <f t="shared" si="11"/>
        <v>493.0269729593806</v>
      </c>
      <c r="G134" s="105">
        <f t="shared" si="12"/>
        <v>67933.57710352127</v>
      </c>
      <c r="H134" s="59" t="e">
        <f t="shared" si="13"/>
        <v>#REF!</v>
      </c>
    </row>
    <row r="135" spans="2:8" s="60" customFormat="1" ht="18" customHeight="1">
      <c r="B135" s="94">
        <f t="shared" si="7"/>
        <v>118</v>
      </c>
      <c r="C135" s="62" t="e">
        <f t="shared" si="8"/>
        <v>#REF!</v>
      </c>
      <c r="D135" s="63">
        <f t="shared" si="9"/>
        <v>67933.57710352127</v>
      </c>
      <c r="E135" s="63">
        <f t="shared" si="10"/>
        <v>122.2804387863383</v>
      </c>
      <c r="F135" s="63">
        <f t="shared" si="11"/>
        <v>493.9144215107075</v>
      </c>
      <c r="G135" s="105">
        <f t="shared" si="12"/>
        <v>67439.66268201056</v>
      </c>
      <c r="H135" s="59" t="e">
        <f t="shared" si="13"/>
        <v>#REF!</v>
      </c>
    </row>
    <row r="136" spans="2:8" s="60" customFormat="1" ht="18" customHeight="1">
      <c r="B136" s="94">
        <f t="shared" si="7"/>
        <v>119</v>
      </c>
      <c r="C136" s="62" t="e">
        <f t="shared" si="8"/>
        <v>#REF!</v>
      </c>
      <c r="D136" s="63">
        <f t="shared" si="9"/>
        <v>67439.66268201056</v>
      </c>
      <c r="E136" s="63">
        <f t="shared" si="10"/>
        <v>121.39139282761901</v>
      </c>
      <c r="F136" s="63">
        <f t="shared" si="11"/>
        <v>494.8034674694268</v>
      </c>
      <c r="G136" s="105">
        <f t="shared" si="12"/>
        <v>66944.85921454114</v>
      </c>
      <c r="H136" s="59" t="e">
        <f t="shared" si="13"/>
        <v>#REF!</v>
      </c>
    </row>
    <row r="137" spans="2:8" s="60" customFormat="1" ht="18" customHeight="1">
      <c r="B137" s="94">
        <f t="shared" si="7"/>
        <v>120</v>
      </c>
      <c r="C137" s="62" t="e">
        <f t="shared" si="8"/>
        <v>#REF!</v>
      </c>
      <c r="D137" s="63">
        <f t="shared" si="9"/>
        <v>66944.85921454114</v>
      </c>
      <c r="E137" s="63">
        <f t="shared" si="10"/>
        <v>120.50074658617406</v>
      </c>
      <c r="F137" s="63">
        <f t="shared" si="11"/>
        <v>495.69411371087176</v>
      </c>
      <c r="G137" s="105">
        <f t="shared" si="12"/>
        <v>66449.16510083027</v>
      </c>
      <c r="H137" s="59" t="e">
        <f t="shared" si="13"/>
        <v>#REF!</v>
      </c>
    </row>
    <row r="138" spans="2:8" s="60" customFormat="1" ht="18" customHeight="1">
      <c r="B138" s="94">
        <f t="shared" si="7"/>
        <v>121</v>
      </c>
      <c r="C138" s="62" t="e">
        <f t="shared" si="8"/>
        <v>#REF!</v>
      </c>
      <c r="D138" s="63">
        <f t="shared" si="9"/>
        <v>66449.16510083027</v>
      </c>
      <c r="E138" s="63">
        <f t="shared" si="10"/>
        <v>119.6084971814945</v>
      </c>
      <c r="F138" s="63">
        <f t="shared" si="11"/>
        <v>496.5863631155513</v>
      </c>
      <c r="G138" s="105">
        <f t="shared" si="12"/>
        <v>65952.57873771472</v>
      </c>
      <c r="H138" s="59" t="e">
        <f t="shared" si="13"/>
        <v>#REF!</v>
      </c>
    </row>
    <row r="139" spans="2:8" s="60" customFormat="1" ht="18" customHeight="1">
      <c r="B139" s="94">
        <f t="shared" si="7"/>
        <v>122</v>
      </c>
      <c r="C139" s="62" t="e">
        <f t="shared" si="8"/>
        <v>#REF!</v>
      </c>
      <c r="D139" s="63">
        <f t="shared" si="9"/>
        <v>65952.57873771472</v>
      </c>
      <c r="E139" s="63">
        <f t="shared" si="10"/>
        <v>118.7146417278865</v>
      </c>
      <c r="F139" s="63">
        <f t="shared" si="11"/>
        <v>497.4802185691593</v>
      </c>
      <c r="G139" s="105">
        <f t="shared" si="12"/>
        <v>65455.09851914556</v>
      </c>
      <c r="H139" s="59" t="e">
        <f t="shared" si="13"/>
        <v>#REF!</v>
      </c>
    </row>
    <row r="140" spans="2:8" s="60" customFormat="1" ht="18" customHeight="1">
      <c r="B140" s="94">
        <f t="shared" si="7"/>
        <v>123</v>
      </c>
      <c r="C140" s="62" t="e">
        <f t="shared" si="8"/>
        <v>#REF!</v>
      </c>
      <c r="D140" s="63">
        <f t="shared" si="9"/>
        <v>65455.09851914556</v>
      </c>
      <c r="E140" s="63">
        <f t="shared" si="10"/>
        <v>117.81917733446203</v>
      </c>
      <c r="F140" s="63">
        <f t="shared" si="11"/>
        <v>498.37568296258377</v>
      </c>
      <c r="G140" s="105">
        <f t="shared" si="12"/>
        <v>64956.72283618298</v>
      </c>
      <c r="H140" s="59" t="e">
        <f t="shared" si="13"/>
        <v>#REF!</v>
      </c>
    </row>
    <row r="141" spans="2:8" s="60" customFormat="1" ht="18" customHeight="1">
      <c r="B141" s="94">
        <f t="shared" si="7"/>
        <v>124</v>
      </c>
      <c r="C141" s="62" t="e">
        <f t="shared" si="8"/>
        <v>#REF!</v>
      </c>
      <c r="D141" s="63">
        <f t="shared" si="9"/>
        <v>64956.72283618298</v>
      </c>
      <c r="E141" s="63">
        <f t="shared" si="10"/>
        <v>116.92210110512937</v>
      </c>
      <c r="F141" s="63">
        <f t="shared" si="11"/>
        <v>499.2727591919164</v>
      </c>
      <c r="G141" s="105">
        <f t="shared" si="12"/>
        <v>64457.45007699106</v>
      </c>
      <c r="H141" s="59" t="e">
        <f t="shared" si="13"/>
        <v>#REF!</v>
      </c>
    </row>
    <row r="142" spans="2:8" s="60" customFormat="1" ht="18" customHeight="1">
      <c r="B142" s="94">
        <f t="shared" si="7"/>
        <v>125</v>
      </c>
      <c r="C142" s="62" t="e">
        <f t="shared" si="8"/>
        <v>#REF!</v>
      </c>
      <c r="D142" s="63">
        <f t="shared" si="9"/>
        <v>64457.45007699106</v>
      </c>
      <c r="E142" s="63">
        <f t="shared" si="10"/>
        <v>116.02341013858391</v>
      </c>
      <c r="F142" s="63">
        <f t="shared" si="11"/>
        <v>500.1714501584619</v>
      </c>
      <c r="G142" s="105">
        <f t="shared" si="12"/>
        <v>63957.278626832594</v>
      </c>
      <c r="H142" s="59" t="e">
        <f t="shared" si="13"/>
        <v>#REF!</v>
      </c>
    </row>
    <row r="143" spans="2:8" s="60" customFormat="1" ht="18" customHeight="1">
      <c r="B143" s="94">
        <f t="shared" si="7"/>
        <v>126</v>
      </c>
      <c r="C143" s="62" t="e">
        <f t="shared" si="8"/>
        <v>#REF!</v>
      </c>
      <c r="D143" s="63">
        <f t="shared" si="9"/>
        <v>63957.278626832594</v>
      </c>
      <c r="E143" s="63">
        <f t="shared" si="10"/>
        <v>115.12310152829868</v>
      </c>
      <c r="F143" s="63">
        <f t="shared" si="11"/>
        <v>501.07175876874715</v>
      </c>
      <c r="G143" s="105">
        <f t="shared" si="12"/>
        <v>63456.20686806385</v>
      </c>
      <c r="H143" s="59" t="e">
        <f t="shared" si="13"/>
        <v>#REF!</v>
      </c>
    </row>
    <row r="144" spans="2:8" s="60" customFormat="1" ht="18" customHeight="1">
      <c r="B144" s="94">
        <f t="shared" si="7"/>
        <v>127</v>
      </c>
      <c r="C144" s="62" t="e">
        <f t="shared" si="8"/>
        <v>#REF!</v>
      </c>
      <c r="D144" s="63">
        <f t="shared" si="9"/>
        <v>63456.20686806385</v>
      </c>
      <c r="E144" s="63">
        <f t="shared" si="10"/>
        <v>114.22117236251493</v>
      </c>
      <c r="F144" s="63">
        <f t="shared" si="11"/>
        <v>501.97368793453086</v>
      </c>
      <c r="G144" s="105">
        <f t="shared" si="12"/>
        <v>62954.23318012932</v>
      </c>
      <c r="H144" s="59" t="e">
        <f t="shared" si="13"/>
        <v>#REF!</v>
      </c>
    </row>
    <row r="145" spans="2:8" s="60" customFormat="1" ht="18" customHeight="1">
      <c r="B145" s="94">
        <f t="shared" si="7"/>
        <v>128</v>
      </c>
      <c r="C145" s="62" t="e">
        <f t="shared" si="8"/>
        <v>#REF!</v>
      </c>
      <c r="D145" s="63">
        <f t="shared" si="9"/>
        <v>62954.23318012932</v>
      </c>
      <c r="E145" s="63">
        <f t="shared" si="10"/>
        <v>113.31761972423278</v>
      </c>
      <c r="F145" s="63">
        <f t="shared" si="11"/>
        <v>502.87724057281304</v>
      </c>
      <c r="G145" s="105">
        <f t="shared" si="12"/>
        <v>62451.3559395565</v>
      </c>
      <c r="H145" s="59" t="e">
        <f t="shared" si="13"/>
        <v>#REF!</v>
      </c>
    </row>
    <row r="146" spans="2:8" s="60" customFormat="1" ht="18" customHeight="1">
      <c r="B146" s="94">
        <f t="shared" si="7"/>
        <v>129</v>
      </c>
      <c r="C146" s="62" t="e">
        <f t="shared" si="8"/>
        <v>#REF!</v>
      </c>
      <c r="D146" s="63">
        <f t="shared" si="9"/>
        <v>62451.3559395565</v>
      </c>
      <c r="E146" s="63">
        <f t="shared" si="10"/>
        <v>112.41244069120171</v>
      </c>
      <c r="F146" s="63">
        <f t="shared" si="11"/>
        <v>503.7824196058441</v>
      </c>
      <c r="G146" s="105">
        <f t="shared" si="12"/>
        <v>61947.57351995066</v>
      </c>
      <c r="H146" s="59" t="e">
        <f t="shared" si="13"/>
        <v>#REF!</v>
      </c>
    </row>
    <row r="147" spans="2:8" s="60" customFormat="1" ht="18" customHeight="1">
      <c r="B147" s="94">
        <f t="shared" si="7"/>
        <v>130</v>
      </c>
      <c r="C147" s="62" t="e">
        <f t="shared" si="8"/>
        <v>#REF!</v>
      </c>
      <c r="D147" s="63">
        <f t="shared" si="9"/>
        <v>61947.57351995066</v>
      </c>
      <c r="E147" s="63">
        <f t="shared" si="10"/>
        <v>111.5056323359112</v>
      </c>
      <c r="F147" s="63">
        <f t="shared" si="11"/>
        <v>504.68922796113463</v>
      </c>
      <c r="G147" s="105">
        <f t="shared" si="12"/>
        <v>61442.884291989525</v>
      </c>
      <c r="H147" s="59" t="e">
        <f t="shared" si="13"/>
        <v>#REF!</v>
      </c>
    </row>
    <row r="148" spans="2:8" s="60" customFormat="1" ht="18" customHeight="1">
      <c r="B148" s="94">
        <f t="shared" si="7"/>
        <v>131</v>
      </c>
      <c r="C148" s="62" t="e">
        <f t="shared" si="8"/>
        <v>#REF!</v>
      </c>
      <c r="D148" s="63">
        <f t="shared" si="9"/>
        <v>61442.884291989525</v>
      </c>
      <c r="E148" s="63">
        <f t="shared" si="10"/>
        <v>110.59719172558115</v>
      </c>
      <c r="F148" s="63">
        <f t="shared" si="11"/>
        <v>505.5976685714646</v>
      </c>
      <c r="G148" s="105">
        <f t="shared" si="12"/>
        <v>60937.28662341806</v>
      </c>
      <c r="H148" s="59" t="e">
        <f t="shared" si="13"/>
        <v>#REF!</v>
      </c>
    </row>
    <row r="149" spans="2:8" s="60" customFormat="1" ht="18" customHeight="1">
      <c r="B149" s="94">
        <f aca="true" t="shared" si="14" ref="B149:B212">pagam.Num</f>
        <v>132</v>
      </c>
      <c r="C149" s="62" t="e">
        <f aca="true" t="shared" si="15" ref="C149:C212">Mostra.Data</f>
        <v>#REF!</v>
      </c>
      <c r="D149" s="63">
        <f aca="true" t="shared" si="16" ref="D149:D212">Bil.Iniz</f>
        <v>60937.28662341806</v>
      </c>
      <c r="E149" s="63">
        <f aca="true" t="shared" si="17" ref="E149:E212">Interesse</f>
        <v>109.68711592215251</v>
      </c>
      <c r="F149" s="63">
        <f aca="true" t="shared" si="18" ref="F149:F212">Capitale</f>
        <v>506.50774437489326</v>
      </c>
      <c r="G149" s="105">
        <f aca="true" t="shared" si="19" ref="G149:G212">Bilancio.finale</f>
        <v>60430.778879043166</v>
      </c>
      <c r="H149" s="59" t="e">
        <f aca="true" t="shared" si="20" ref="H149:H212">Interesse.Comp</f>
        <v>#REF!</v>
      </c>
    </row>
    <row r="150" spans="2:8" s="60" customFormat="1" ht="18" customHeight="1">
      <c r="B150" s="94">
        <f t="shared" si="14"/>
        <v>133</v>
      </c>
      <c r="C150" s="62" t="e">
        <f t="shared" si="15"/>
        <v>#REF!</v>
      </c>
      <c r="D150" s="63">
        <f t="shared" si="16"/>
        <v>60430.778879043166</v>
      </c>
      <c r="E150" s="63">
        <f t="shared" si="17"/>
        <v>108.77540198227771</v>
      </c>
      <c r="F150" s="63">
        <f t="shared" si="18"/>
        <v>507.4194583147681</v>
      </c>
      <c r="G150" s="105">
        <f t="shared" si="19"/>
        <v>59923.3594207284</v>
      </c>
      <c r="H150" s="59" t="e">
        <f t="shared" si="20"/>
        <v>#REF!</v>
      </c>
    </row>
    <row r="151" spans="2:8" s="60" customFormat="1" ht="18" customHeight="1">
      <c r="B151" s="94">
        <f t="shared" si="14"/>
        <v>134</v>
      </c>
      <c r="C151" s="62" t="e">
        <f t="shared" si="15"/>
        <v>#REF!</v>
      </c>
      <c r="D151" s="63">
        <f t="shared" si="16"/>
        <v>59923.3594207284</v>
      </c>
      <c r="E151" s="63">
        <f t="shared" si="17"/>
        <v>107.86204695731112</v>
      </c>
      <c r="F151" s="63">
        <f t="shared" si="18"/>
        <v>508.3328133397347</v>
      </c>
      <c r="G151" s="105">
        <f t="shared" si="19"/>
        <v>59415.02660738866</v>
      </c>
      <c r="H151" s="59" t="e">
        <f t="shared" si="20"/>
        <v>#REF!</v>
      </c>
    </row>
    <row r="152" spans="2:8" s="60" customFormat="1" ht="18" customHeight="1">
      <c r="B152" s="94">
        <f t="shared" si="14"/>
        <v>135</v>
      </c>
      <c r="C152" s="62" t="e">
        <f t="shared" si="15"/>
        <v>#REF!</v>
      </c>
      <c r="D152" s="63">
        <f t="shared" si="16"/>
        <v>59415.02660738866</v>
      </c>
      <c r="E152" s="63">
        <f t="shared" si="17"/>
        <v>106.9470478932996</v>
      </c>
      <c r="F152" s="63">
        <f t="shared" si="18"/>
        <v>509.2478124037462</v>
      </c>
      <c r="G152" s="105">
        <f t="shared" si="19"/>
        <v>58905.778794984915</v>
      </c>
      <c r="H152" s="59" t="e">
        <f t="shared" si="20"/>
        <v>#REF!</v>
      </c>
    </row>
    <row r="153" spans="2:8" s="60" customFormat="1" ht="18" customHeight="1">
      <c r="B153" s="94">
        <f t="shared" si="14"/>
        <v>136</v>
      </c>
      <c r="C153" s="62" t="e">
        <f t="shared" si="15"/>
        <v>#REF!</v>
      </c>
      <c r="D153" s="63">
        <f t="shared" si="16"/>
        <v>58905.778794984915</v>
      </c>
      <c r="E153" s="63">
        <f t="shared" si="17"/>
        <v>106.03040183097286</v>
      </c>
      <c r="F153" s="63">
        <f t="shared" si="18"/>
        <v>510.1644584660729</v>
      </c>
      <c r="G153" s="105">
        <f t="shared" si="19"/>
        <v>58395.61433651884</v>
      </c>
      <c r="H153" s="59" t="e">
        <f t="shared" si="20"/>
        <v>#REF!</v>
      </c>
    </row>
    <row r="154" spans="2:8" s="60" customFormat="1" ht="18" customHeight="1">
      <c r="B154" s="94">
        <f t="shared" si="14"/>
        <v>137</v>
      </c>
      <c r="C154" s="62" t="e">
        <f t="shared" si="15"/>
        <v>#REF!</v>
      </c>
      <c r="D154" s="63">
        <f t="shared" si="16"/>
        <v>58395.61433651884</v>
      </c>
      <c r="E154" s="63">
        <f t="shared" si="17"/>
        <v>105.11210580573392</v>
      </c>
      <c r="F154" s="63">
        <f t="shared" si="18"/>
        <v>511.0827544913119</v>
      </c>
      <c r="G154" s="105">
        <f t="shared" si="19"/>
        <v>57884.53158202753</v>
      </c>
      <c r="H154" s="59" t="e">
        <f t="shared" si="20"/>
        <v>#REF!</v>
      </c>
    </row>
    <row r="155" spans="2:8" s="60" customFormat="1" ht="18" customHeight="1">
      <c r="B155" s="94">
        <f t="shared" si="14"/>
        <v>138</v>
      </c>
      <c r="C155" s="62" t="e">
        <f t="shared" si="15"/>
        <v>#REF!</v>
      </c>
      <c r="D155" s="63">
        <f t="shared" si="16"/>
        <v>57884.53158202753</v>
      </c>
      <c r="E155" s="63">
        <f t="shared" si="17"/>
        <v>104.19215684764956</v>
      </c>
      <c r="F155" s="63">
        <f t="shared" si="18"/>
        <v>512.0027034493962</v>
      </c>
      <c r="G155" s="105">
        <f t="shared" si="19"/>
        <v>57372.52887857813</v>
      </c>
      <c r="H155" s="59" t="e">
        <f t="shared" si="20"/>
        <v>#REF!</v>
      </c>
    </row>
    <row r="156" spans="2:8" s="60" customFormat="1" ht="18" customHeight="1">
      <c r="B156" s="94">
        <f t="shared" si="14"/>
        <v>139</v>
      </c>
      <c r="C156" s="62" t="e">
        <f t="shared" si="15"/>
        <v>#REF!</v>
      </c>
      <c r="D156" s="63">
        <f t="shared" si="16"/>
        <v>57372.52887857813</v>
      </c>
      <c r="E156" s="63">
        <f t="shared" si="17"/>
        <v>103.27055198144065</v>
      </c>
      <c r="F156" s="63">
        <f t="shared" si="18"/>
        <v>512.9243083156051</v>
      </c>
      <c r="G156" s="105">
        <f t="shared" si="19"/>
        <v>56859.60457026253</v>
      </c>
      <c r="H156" s="59" t="e">
        <f t="shared" si="20"/>
        <v>#REF!</v>
      </c>
    </row>
    <row r="157" spans="2:8" s="60" customFormat="1" ht="18" customHeight="1">
      <c r="B157" s="94">
        <f t="shared" si="14"/>
        <v>140</v>
      </c>
      <c r="C157" s="62" t="e">
        <f t="shared" si="15"/>
        <v>#REF!</v>
      </c>
      <c r="D157" s="63">
        <f t="shared" si="16"/>
        <v>56859.60457026253</v>
      </c>
      <c r="E157" s="63">
        <f t="shared" si="17"/>
        <v>102.34728822647256</v>
      </c>
      <c r="F157" s="63">
        <f t="shared" si="18"/>
        <v>513.8475720705733</v>
      </c>
      <c r="G157" s="105">
        <f t="shared" si="19"/>
        <v>56345.75699819195</v>
      </c>
      <c r="H157" s="59" t="e">
        <f t="shared" si="20"/>
        <v>#REF!</v>
      </c>
    </row>
    <row r="158" spans="2:8" s="60" customFormat="1" ht="18" customHeight="1">
      <c r="B158" s="94">
        <f t="shared" si="14"/>
        <v>141</v>
      </c>
      <c r="C158" s="62" t="e">
        <f t="shared" si="15"/>
        <v>#REF!</v>
      </c>
      <c r="D158" s="63">
        <f t="shared" si="16"/>
        <v>56345.75699819195</v>
      </c>
      <c r="E158" s="63">
        <f t="shared" si="17"/>
        <v>101.42236259674551</v>
      </c>
      <c r="F158" s="63">
        <f t="shared" si="18"/>
        <v>514.7724977003003</v>
      </c>
      <c r="G158" s="105">
        <f t="shared" si="19"/>
        <v>55830.98450049165</v>
      </c>
      <c r="H158" s="59" t="e">
        <f t="shared" si="20"/>
        <v>#REF!</v>
      </c>
    </row>
    <row r="159" spans="2:8" s="60" customFormat="1" ht="18" customHeight="1">
      <c r="B159" s="94">
        <f t="shared" si="14"/>
        <v>142</v>
      </c>
      <c r="C159" s="62" t="e">
        <f t="shared" si="15"/>
        <v>#REF!</v>
      </c>
      <c r="D159" s="63">
        <f t="shared" si="16"/>
        <v>55830.98450049165</v>
      </c>
      <c r="E159" s="63">
        <f t="shared" si="17"/>
        <v>100.49577210088498</v>
      </c>
      <c r="F159" s="63">
        <f t="shared" si="18"/>
        <v>515.6990881961608</v>
      </c>
      <c r="G159" s="105">
        <f t="shared" si="19"/>
        <v>55315.28541229549</v>
      </c>
      <c r="H159" s="59" t="e">
        <f t="shared" si="20"/>
        <v>#REF!</v>
      </c>
    </row>
    <row r="160" spans="2:8" s="60" customFormat="1" ht="18" customHeight="1">
      <c r="B160" s="94">
        <f t="shared" si="14"/>
        <v>143</v>
      </c>
      <c r="C160" s="62" t="e">
        <f t="shared" si="15"/>
        <v>#REF!</v>
      </c>
      <c r="D160" s="63">
        <f t="shared" si="16"/>
        <v>55315.28541229549</v>
      </c>
      <c r="E160" s="63">
        <f t="shared" si="17"/>
        <v>99.5675137421319</v>
      </c>
      <c r="F160" s="63">
        <f t="shared" si="18"/>
        <v>516.6273465549139</v>
      </c>
      <c r="G160" s="105">
        <f t="shared" si="19"/>
        <v>54798.65806574057</v>
      </c>
      <c r="H160" s="59" t="e">
        <f t="shared" si="20"/>
        <v>#REF!</v>
      </c>
    </row>
    <row r="161" spans="2:8" s="60" customFormat="1" ht="18" customHeight="1">
      <c r="B161" s="94">
        <f t="shared" si="14"/>
        <v>144</v>
      </c>
      <c r="C161" s="62" t="e">
        <f t="shared" si="15"/>
        <v>#REF!</v>
      </c>
      <c r="D161" s="63">
        <f t="shared" si="16"/>
        <v>54798.65806574057</v>
      </c>
      <c r="E161" s="63">
        <f t="shared" si="17"/>
        <v>98.63758451833304</v>
      </c>
      <c r="F161" s="63">
        <f t="shared" si="18"/>
        <v>517.5572757787128</v>
      </c>
      <c r="G161" s="105">
        <f t="shared" si="19"/>
        <v>54281.100789961856</v>
      </c>
      <c r="H161" s="59" t="e">
        <f t="shared" si="20"/>
        <v>#REF!</v>
      </c>
    </row>
    <row r="162" spans="2:8" s="60" customFormat="1" ht="18" customHeight="1">
      <c r="B162" s="94">
        <f t="shared" si="14"/>
        <v>145</v>
      </c>
      <c r="C162" s="62" t="e">
        <f t="shared" si="15"/>
        <v>#REF!</v>
      </c>
      <c r="D162" s="63">
        <f t="shared" si="16"/>
        <v>54281.100789961856</v>
      </c>
      <c r="E162" s="63">
        <f t="shared" si="17"/>
        <v>97.70598142193136</v>
      </c>
      <c r="F162" s="63">
        <f t="shared" si="18"/>
        <v>518.4888788751144</v>
      </c>
      <c r="G162" s="105">
        <f t="shared" si="19"/>
        <v>53762.611911086744</v>
      </c>
      <c r="H162" s="59" t="e">
        <f t="shared" si="20"/>
        <v>#REF!</v>
      </c>
    </row>
    <row r="163" spans="2:8" s="60" customFormat="1" ht="18" customHeight="1">
      <c r="B163" s="94">
        <f t="shared" si="14"/>
        <v>146</v>
      </c>
      <c r="C163" s="62" t="e">
        <f t="shared" si="15"/>
        <v>#REF!</v>
      </c>
      <c r="D163" s="63">
        <f t="shared" si="16"/>
        <v>53762.611911086744</v>
      </c>
      <c r="E163" s="63">
        <f t="shared" si="17"/>
        <v>96.77270143995615</v>
      </c>
      <c r="F163" s="63">
        <f t="shared" si="18"/>
        <v>519.4221588570897</v>
      </c>
      <c r="G163" s="105">
        <f t="shared" si="19"/>
        <v>53243.18975222966</v>
      </c>
      <c r="H163" s="59" t="e">
        <f t="shared" si="20"/>
        <v>#REF!</v>
      </c>
    </row>
    <row r="164" spans="2:8" s="60" customFormat="1" ht="18" customHeight="1">
      <c r="B164" s="94">
        <f t="shared" si="14"/>
        <v>147</v>
      </c>
      <c r="C164" s="62" t="e">
        <f t="shared" si="15"/>
        <v>#REF!</v>
      </c>
      <c r="D164" s="63">
        <f t="shared" si="16"/>
        <v>53243.18975222966</v>
      </c>
      <c r="E164" s="63">
        <f t="shared" si="17"/>
        <v>95.83774155401339</v>
      </c>
      <c r="F164" s="63">
        <f t="shared" si="18"/>
        <v>520.3571187430324</v>
      </c>
      <c r="G164" s="105">
        <f t="shared" si="19"/>
        <v>52722.83263348662</v>
      </c>
      <c r="H164" s="59" t="e">
        <f t="shared" si="20"/>
        <v>#REF!</v>
      </c>
    </row>
    <row r="165" spans="2:8" s="60" customFormat="1" ht="18" customHeight="1">
      <c r="B165" s="94">
        <f t="shared" si="14"/>
        <v>148</v>
      </c>
      <c r="C165" s="62" t="e">
        <f t="shared" si="15"/>
        <v>#REF!</v>
      </c>
      <c r="D165" s="63">
        <f t="shared" si="16"/>
        <v>52722.83263348662</v>
      </c>
      <c r="E165" s="63">
        <f t="shared" si="17"/>
        <v>94.90109874027593</v>
      </c>
      <c r="F165" s="63">
        <f t="shared" si="18"/>
        <v>521.2937615567698</v>
      </c>
      <c r="G165" s="105">
        <f t="shared" si="19"/>
        <v>52201.53887192985</v>
      </c>
      <c r="H165" s="59" t="e">
        <f t="shared" si="20"/>
        <v>#REF!</v>
      </c>
    </row>
    <row r="166" spans="2:8" s="60" customFormat="1" ht="18" customHeight="1">
      <c r="B166" s="94">
        <f t="shared" si="14"/>
        <v>149</v>
      </c>
      <c r="C166" s="62" t="e">
        <f t="shared" si="15"/>
        <v>#REF!</v>
      </c>
      <c r="D166" s="63">
        <f t="shared" si="16"/>
        <v>52201.53887192985</v>
      </c>
      <c r="E166" s="63">
        <f t="shared" si="17"/>
        <v>93.96276996947374</v>
      </c>
      <c r="F166" s="63">
        <f t="shared" si="18"/>
        <v>522.2320903275721</v>
      </c>
      <c r="G166" s="105">
        <f t="shared" si="19"/>
        <v>51679.30678160228</v>
      </c>
      <c r="H166" s="59" t="e">
        <f t="shared" si="20"/>
        <v>#REF!</v>
      </c>
    </row>
    <row r="167" spans="2:8" s="60" customFormat="1" ht="18" customHeight="1">
      <c r="B167" s="94">
        <f t="shared" si="14"/>
        <v>150</v>
      </c>
      <c r="C167" s="62" t="e">
        <f t="shared" si="15"/>
        <v>#REF!</v>
      </c>
      <c r="D167" s="63">
        <f t="shared" si="16"/>
        <v>51679.30678160228</v>
      </c>
      <c r="E167" s="63">
        <f t="shared" si="17"/>
        <v>93.02275220688412</v>
      </c>
      <c r="F167" s="63">
        <f t="shared" si="18"/>
        <v>523.1721080901617</v>
      </c>
      <c r="G167" s="105">
        <f t="shared" si="19"/>
        <v>51156.13467351212</v>
      </c>
      <c r="H167" s="59" t="e">
        <f t="shared" si="20"/>
        <v>#REF!</v>
      </c>
    </row>
    <row r="168" spans="2:8" s="60" customFormat="1" ht="18" customHeight="1">
      <c r="B168" s="94">
        <f t="shared" si="14"/>
        <v>151</v>
      </c>
      <c r="C168" s="62" t="e">
        <f t="shared" si="15"/>
        <v>#REF!</v>
      </c>
      <c r="D168" s="63">
        <f t="shared" si="16"/>
        <v>51156.13467351212</v>
      </c>
      <c r="E168" s="63">
        <f t="shared" si="17"/>
        <v>92.08104241232182</v>
      </c>
      <c r="F168" s="63">
        <f t="shared" si="18"/>
        <v>524.113817884724</v>
      </c>
      <c r="G168" s="105">
        <f t="shared" si="19"/>
        <v>50632.020855627394</v>
      </c>
      <c r="H168" s="59" t="e">
        <f t="shared" si="20"/>
        <v>#REF!</v>
      </c>
    </row>
    <row r="169" spans="2:8" s="60" customFormat="1" ht="18" customHeight="1">
      <c r="B169" s="94">
        <f t="shared" si="14"/>
        <v>152</v>
      </c>
      <c r="C169" s="62" t="e">
        <f t="shared" si="15"/>
        <v>#REF!</v>
      </c>
      <c r="D169" s="63">
        <f t="shared" si="16"/>
        <v>50632.020855627394</v>
      </c>
      <c r="E169" s="63">
        <f t="shared" si="17"/>
        <v>91.13763754012932</v>
      </c>
      <c r="F169" s="63">
        <f t="shared" si="18"/>
        <v>525.0572227569165</v>
      </c>
      <c r="G169" s="105">
        <f t="shared" si="19"/>
        <v>50106.96363287048</v>
      </c>
      <c r="H169" s="59" t="e">
        <f t="shared" si="20"/>
        <v>#REF!</v>
      </c>
    </row>
    <row r="170" spans="2:8" s="60" customFormat="1" ht="18" customHeight="1">
      <c r="B170" s="94">
        <f t="shared" si="14"/>
        <v>153</v>
      </c>
      <c r="C170" s="62" t="e">
        <f t="shared" si="15"/>
        <v>#REF!</v>
      </c>
      <c r="D170" s="63">
        <f t="shared" si="16"/>
        <v>50106.96363287048</v>
      </c>
      <c r="E170" s="63">
        <f t="shared" si="17"/>
        <v>90.19253453916687</v>
      </c>
      <c r="F170" s="63">
        <f t="shared" si="18"/>
        <v>526.0023257578789</v>
      </c>
      <c r="G170" s="105">
        <f t="shared" si="19"/>
        <v>49580.9613071126</v>
      </c>
      <c r="H170" s="59" t="e">
        <f t="shared" si="20"/>
        <v>#REF!</v>
      </c>
    </row>
    <row r="171" spans="2:8" s="60" customFormat="1" ht="18" customHeight="1">
      <c r="B171" s="94">
        <f t="shared" si="14"/>
        <v>154</v>
      </c>
      <c r="C171" s="62" t="e">
        <f t="shared" si="15"/>
        <v>#REF!</v>
      </c>
      <c r="D171" s="63">
        <f t="shared" si="16"/>
        <v>49580.9613071126</v>
      </c>
      <c r="E171" s="63">
        <f t="shared" si="17"/>
        <v>89.2457303528027</v>
      </c>
      <c r="F171" s="63">
        <f t="shared" si="18"/>
        <v>526.9491299442432</v>
      </c>
      <c r="G171" s="105">
        <f t="shared" si="19"/>
        <v>49054.012177168355</v>
      </c>
      <c r="H171" s="59" t="e">
        <f t="shared" si="20"/>
        <v>#REF!</v>
      </c>
    </row>
    <row r="172" spans="2:8" s="60" customFormat="1" ht="18" customHeight="1">
      <c r="B172" s="94">
        <f t="shared" si="14"/>
        <v>155</v>
      </c>
      <c r="C172" s="62" t="e">
        <f t="shared" si="15"/>
        <v>#REF!</v>
      </c>
      <c r="D172" s="63">
        <f t="shared" si="16"/>
        <v>49054.012177168355</v>
      </c>
      <c r="E172" s="63">
        <f t="shared" si="17"/>
        <v>88.29722191890305</v>
      </c>
      <c r="F172" s="63">
        <f t="shared" si="18"/>
        <v>527.8976383781428</v>
      </c>
      <c r="G172" s="105">
        <f t="shared" si="19"/>
        <v>48526.114538790214</v>
      </c>
      <c r="H172" s="59" t="e">
        <f t="shared" si="20"/>
        <v>#REF!</v>
      </c>
    </row>
    <row r="173" spans="2:8" s="60" customFormat="1" ht="18" customHeight="1">
      <c r="B173" s="94">
        <f t="shared" si="14"/>
        <v>156</v>
      </c>
      <c r="C173" s="62" t="e">
        <f t="shared" si="15"/>
        <v>#REF!</v>
      </c>
      <c r="D173" s="63">
        <f t="shared" si="16"/>
        <v>48526.114538790214</v>
      </c>
      <c r="E173" s="63">
        <f t="shared" si="17"/>
        <v>87.3470061698224</v>
      </c>
      <c r="F173" s="63">
        <f t="shared" si="18"/>
        <v>528.8478541272234</v>
      </c>
      <c r="G173" s="105">
        <f t="shared" si="19"/>
        <v>47997.26668466299</v>
      </c>
      <c r="H173" s="59" t="e">
        <f t="shared" si="20"/>
        <v>#REF!</v>
      </c>
    </row>
    <row r="174" spans="2:8" s="60" customFormat="1" ht="18" customHeight="1">
      <c r="B174" s="94">
        <f t="shared" si="14"/>
        <v>157</v>
      </c>
      <c r="C174" s="62" t="e">
        <f t="shared" si="15"/>
        <v>#REF!</v>
      </c>
      <c r="D174" s="63">
        <f t="shared" si="16"/>
        <v>47997.26668466299</v>
      </c>
      <c r="E174" s="63">
        <f t="shared" si="17"/>
        <v>86.39508003239338</v>
      </c>
      <c r="F174" s="63">
        <f t="shared" si="18"/>
        <v>529.7997802646524</v>
      </c>
      <c r="G174" s="105">
        <f t="shared" si="19"/>
        <v>47467.46690439834</v>
      </c>
      <c r="H174" s="59" t="e">
        <f t="shared" si="20"/>
        <v>#REF!</v>
      </c>
    </row>
    <row r="175" spans="2:8" s="60" customFormat="1" ht="18" customHeight="1">
      <c r="B175" s="94">
        <f t="shared" si="14"/>
        <v>158</v>
      </c>
      <c r="C175" s="62" t="e">
        <f t="shared" si="15"/>
        <v>#REF!</v>
      </c>
      <c r="D175" s="63">
        <f t="shared" si="16"/>
        <v>47467.46690439834</v>
      </c>
      <c r="E175" s="63">
        <f t="shared" si="17"/>
        <v>85.44144042791702</v>
      </c>
      <c r="F175" s="63">
        <f t="shared" si="18"/>
        <v>530.7534198691288</v>
      </c>
      <c r="G175" s="105">
        <f t="shared" si="19"/>
        <v>46936.71348452921</v>
      </c>
      <c r="H175" s="59" t="e">
        <f t="shared" si="20"/>
        <v>#REF!</v>
      </c>
    </row>
    <row r="176" spans="2:8" s="60" customFormat="1" ht="18" customHeight="1">
      <c r="B176" s="94">
        <f t="shared" si="14"/>
        <v>159</v>
      </c>
      <c r="C176" s="62" t="e">
        <f t="shared" si="15"/>
        <v>#REF!</v>
      </c>
      <c r="D176" s="63">
        <f t="shared" si="16"/>
        <v>46936.71348452921</v>
      </c>
      <c r="E176" s="63">
        <f t="shared" si="17"/>
        <v>84.48608427215258</v>
      </c>
      <c r="F176" s="63">
        <f t="shared" si="18"/>
        <v>531.7087760248933</v>
      </c>
      <c r="G176" s="105">
        <f t="shared" si="19"/>
        <v>46405.00470850432</v>
      </c>
      <c r="H176" s="59" t="e">
        <f t="shared" si="20"/>
        <v>#REF!</v>
      </c>
    </row>
    <row r="177" spans="2:8" s="60" customFormat="1" ht="18" customHeight="1">
      <c r="B177" s="94">
        <f t="shared" si="14"/>
        <v>160</v>
      </c>
      <c r="C177" s="62" t="e">
        <f t="shared" si="15"/>
        <v>#REF!</v>
      </c>
      <c r="D177" s="63">
        <f t="shared" si="16"/>
        <v>46405.00470850432</v>
      </c>
      <c r="E177" s="63">
        <f t="shared" si="17"/>
        <v>83.52900847530778</v>
      </c>
      <c r="F177" s="63">
        <f t="shared" si="18"/>
        <v>532.665851821738</v>
      </c>
      <c r="G177" s="105">
        <f t="shared" si="19"/>
        <v>45872.33885668258</v>
      </c>
      <c r="H177" s="59" t="e">
        <f t="shared" si="20"/>
        <v>#REF!</v>
      </c>
    </row>
    <row r="178" spans="2:8" s="60" customFormat="1" ht="18" customHeight="1">
      <c r="B178" s="94">
        <f t="shared" si="14"/>
        <v>161</v>
      </c>
      <c r="C178" s="62" t="e">
        <f t="shared" si="15"/>
        <v>#REF!</v>
      </c>
      <c r="D178" s="63">
        <f t="shared" si="16"/>
        <v>45872.33885668258</v>
      </c>
      <c r="E178" s="63">
        <f t="shared" si="17"/>
        <v>82.57020994202865</v>
      </c>
      <c r="F178" s="63">
        <f t="shared" si="18"/>
        <v>533.6246503550171</v>
      </c>
      <c r="G178" s="105">
        <f t="shared" si="19"/>
        <v>45338.71420632757</v>
      </c>
      <c r="H178" s="59" t="e">
        <f t="shared" si="20"/>
        <v>#REF!</v>
      </c>
    </row>
    <row r="179" spans="2:8" s="60" customFormat="1" ht="18" customHeight="1">
      <c r="B179" s="94">
        <f t="shared" si="14"/>
        <v>162</v>
      </c>
      <c r="C179" s="62" t="e">
        <f t="shared" si="15"/>
        <v>#REF!</v>
      </c>
      <c r="D179" s="63">
        <f t="shared" si="16"/>
        <v>45338.71420632757</v>
      </c>
      <c r="E179" s="63">
        <f t="shared" si="17"/>
        <v>81.60968557138963</v>
      </c>
      <c r="F179" s="63">
        <f t="shared" si="18"/>
        <v>534.5851747256562</v>
      </c>
      <c r="G179" s="105">
        <f t="shared" si="19"/>
        <v>44804.129031601915</v>
      </c>
      <c r="H179" s="59" t="e">
        <f t="shared" si="20"/>
        <v>#REF!</v>
      </c>
    </row>
    <row r="180" spans="2:8" s="60" customFormat="1" ht="18" customHeight="1">
      <c r="B180" s="94">
        <f t="shared" si="14"/>
        <v>163</v>
      </c>
      <c r="C180" s="62" t="e">
        <f t="shared" si="15"/>
        <v>#REF!</v>
      </c>
      <c r="D180" s="63">
        <f t="shared" si="16"/>
        <v>44804.129031601915</v>
      </c>
      <c r="E180" s="63">
        <f t="shared" si="17"/>
        <v>80.64743225688345</v>
      </c>
      <c r="F180" s="63">
        <f t="shared" si="18"/>
        <v>535.5474280401623</v>
      </c>
      <c r="G180" s="105">
        <f t="shared" si="19"/>
        <v>44268.58160356175</v>
      </c>
      <c r="H180" s="59" t="e">
        <f t="shared" si="20"/>
        <v>#REF!</v>
      </c>
    </row>
    <row r="181" spans="2:8" s="60" customFormat="1" ht="18" customHeight="1">
      <c r="B181" s="94">
        <f t="shared" si="14"/>
        <v>164</v>
      </c>
      <c r="C181" s="62" t="e">
        <f t="shared" si="15"/>
        <v>#REF!</v>
      </c>
      <c r="D181" s="63">
        <f t="shared" si="16"/>
        <v>44268.58160356175</v>
      </c>
      <c r="E181" s="63">
        <f t="shared" si="17"/>
        <v>79.68344688641116</v>
      </c>
      <c r="F181" s="63">
        <f t="shared" si="18"/>
        <v>536.5114134106346</v>
      </c>
      <c r="G181" s="105">
        <f t="shared" si="19"/>
        <v>43732.07019015112</v>
      </c>
      <c r="H181" s="59" t="e">
        <f t="shared" si="20"/>
        <v>#REF!</v>
      </c>
    </row>
    <row r="182" spans="2:8" s="60" customFormat="1" ht="18" customHeight="1">
      <c r="B182" s="94">
        <f t="shared" si="14"/>
        <v>165</v>
      </c>
      <c r="C182" s="62" t="e">
        <f t="shared" si="15"/>
        <v>#REF!</v>
      </c>
      <c r="D182" s="63">
        <f t="shared" si="16"/>
        <v>43732.07019015112</v>
      </c>
      <c r="E182" s="63">
        <f t="shared" si="17"/>
        <v>78.71772634227203</v>
      </c>
      <c r="F182" s="63">
        <f t="shared" si="18"/>
        <v>537.4771339547738</v>
      </c>
      <c r="G182" s="105">
        <f t="shared" si="19"/>
        <v>43194.59305619635</v>
      </c>
      <c r="H182" s="59" t="e">
        <f t="shared" si="20"/>
        <v>#REF!</v>
      </c>
    </row>
    <row r="183" spans="2:8" s="60" customFormat="1" ht="18" customHeight="1">
      <c r="B183" s="94">
        <f t="shared" si="14"/>
        <v>166</v>
      </c>
      <c r="C183" s="62" t="e">
        <f t="shared" si="15"/>
        <v>#REF!</v>
      </c>
      <c r="D183" s="63">
        <f t="shared" si="16"/>
        <v>43194.59305619635</v>
      </c>
      <c r="E183" s="63">
        <f t="shared" si="17"/>
        <v>77.75026750115343</v>
      </c>
      <c r="F183" s="63">
        <f t="shared" si="18"/>
        <v>538.4445927958924</v>
      </c>
      <c r="G183" s="105">
        <f t="shared" si="19"/>
        <v>42656.14846340045</v>
      </c>
      <c r="H183" s="59" t="e">
        <f t="shared" si="20"/>
        <v>#REF!</v>
      </c>
    </row>
    <row r="184" spans="2:8" s="60" customFormat="1" ht="18" customHeight="1">
      <c r="B184" s="94">
        <f t="shared" si="14"/>
        <v>167</v>
      </c>
      <c r="C184" s="62" t="e">
        <f t="shared" si="15"/>
        <v>#REF!</v>
      </c>
      <c r="D184" s="63">
        <f t="shared" si="16"/>
        <v>42656.14846340045</v>
      </c>
      <c r="E184" s="63">
        <f t="shared" si="17"/>
        <v>76.78106723412083</v>
      </c>
      <c r="F184" s="63">
        <f t="shared" si="18"/>
        <v>539.4137930629249</v>
      </c>
      <c r="G184" s="105">
        <f t="shared" si="19"/>
        <v>42116.73467033753</v>
      </c>
      <c r="H184" s="59" t="e">
        <f t="shared" si="20"/>
        <v>#REF!</v>
      </c>
    </row>
    <row r="185" spans="2:8" s="60" customFormat="1" ht="18" customHeight="1">
      <c r="B185" s="94">
        <f t="shared" si="14"/>
        <v>168</v>
      </c>
      <c r="C185" s="62" t="e">
        <f t="shared" si="15"/>
        <v>#REF!</v>
      </c>
      <c r="D185" s="63">
        <f t="shared" si="16"/>
        <v>42116.73467033753</v>
      </c>
      <c r="E185" s="63">
        <f t="shared" si="17"/>
        <v>75.81012240660756</v>
      </c>
      <c r="F185" s="63">
        <f t="shared" si="18"/>
        <v>540.3847378904383</v>
      </c>
      <c r="G185" s="105">
        <f t="shared" si="19"/>
        <v>41576.34993244709</v>
      </c>
      <c r="H185" s="59" t="e">
        <f t="shared" si="20"/>
        <v>#REF!</v>
      </c>
    </row>
    <row r="186" spans="2:8" s="60" customFormat="1" ht="18" customHeight="1">
      <c r="B186" s="94">
        <f t="shared" si="14"/>
        <v>169</v>
      </c>
      <c r="C186" s="62" t="e">
        <f t="shared" si="15"/>
        <v>#REF!</v>
      </c>
      <c r="D186" s="63">
        <f t="shared" si="16"/>
        <v>41576.34993244709</v>
      </c>
      <c r="E186" s="63">
        <f t="shared" si="17"/>
        <v>74.83742987840478</v>
      </c>
      <c r="F186" s="63">
        <f t="shared" si="18"/>
        <v>541.357430418641</v>
      </c>
      <c r="G186" s="105">
        <f t="shared" si="19"/>
        <v>41034.99250202845</v>
      </c>
      <c r="H186" s="59" t="e">
        <f t="shared" si="20"/>
        <v>#REF!</v>
      </c>
    </row>
    <row r="187" spans="2:8" s="60" customFormat="1" ht="18" customHeight="1">
      <c r="B187" s="94">
        <f t="shared" si="14"/>
        <v>170</v>
      </c>
      <c r="C187" s="62" t="e">
        <f t="shared" si="15"/>
        <v>#REF!</v>
      </c>
      <c r="D187" s="63">
        <f t="shared" si="16"/>
        <v>41034.99250202845</v>
      </c>
      <c r="E187" s="63">
        <f t="shared" si="17"/>
        <v>73.86298650365121</v>
      </c>
      <c r="F187" s="63">
        <f t="shared" si="18"/>
        <v>542.3318737933946</v>
      </c>
      <c r="G187" s="105">
        <f t="shared" si="19"/>
        <v>40492.660628235055</v>
      </c>
      <c r="H187" s="59" t="e">
        <f t="shared" si="20"/>
        <v>#REF!</v>
      </c>
    </row>
    <row r="188" spans="2:8" s="60" customFormat="1" ht="18" customHeight="1">
      <c r="B188" s="94">
        <f t="shared" si="14"/>
        <v>171</v>
      </c>
      <c r="C188" s="62" t="e">
        <f t="shared" si="15"/>
        <v>#REF!</v>
      </c>
      <c r="D188" s="63">
        <f t="shared" si="16"/>
        <v>40492.660628235055</v>
      </c>
      <c r="E188" s="63">
        <f t="shared" si="17"/>
        <v>72.8867891308231</v>
      </c>
      <c r="F188" s="63">
        <f t="shared" si="18"/>
        <v>543.3080711662227</v>
      </c>
      <c r="G188" s="105">
        <f t="shared" si="19"/>
        <v>39949.35255706883</v>
      </c>
      <c r="H188" s="59" t="e">
        <f t="shared" si="20"/>
        <v>#REF!</v>
      </c>
    </row>
    <row r="189" spans="2:8" s="60" customFormat="1" ht="18" customHeight="1">
      <c r="B189" s="94">
        <f t="shared" si="14"/>
        <v>172</v>
      </c>
      <c r="C189" s="62" t="e">
        <f t="shared" si="15"/>
        <v>#REF!</v>
      </c>
      <c r="D189" s="63">
        <f t="shared" si="16"/>
        <v>39949.35255706883</v>
      </c>
      <c r="E189" s="63">
        <f t="shared" si="17"/>
        <v>71.9088346027239</v>
      </c>
      <c r="F189" s="63">
        <f t="shared" si="18"/>
        <v>544.2860256943219</v>
      </c>
      <c r="G189" s="105">
        <f t="shared" si="19"/>
        <v>39405.066531374505</v>
      </c>
      <c r="H189" s="59" t="e">
        <f t="shared" si="20"/>
        <v>#REF!</v>
      </c>
    </row>
    <row r="190" spans="2:8" s="60" customFormat="1" ht="18" customHeight="1">
      <c r="B190" s="94">
        <f t="shared" si="14"/>
        <v>173</v>
      </c>
      <c r="C190" s="62" t="e">
        <f t="shared" si="15"/>
        <v>#REF!</v>
      </c>
      <c r="D190" s="63">
        <f t="shared" si="16"/>
        <v>39405.066531374505</v>
      </c>
      <c r="E190" s="63">
        <f t="shared" si="17"/>
        <v>70.92911975647411</v>
      </c>
      <c r="F190" s="63">
        <f t="shared" si="18"/>
        <v>545.2657405405716</v>
      </c>
      <c r="G190" s="105">
        <f t="shared" si="19"/>
        <v>38859.800790833935</v>
      </c>
      <c r="H190" s="59" t="e">
        <f t="shared" si="20"/>
        <v>#REF!</v>
      </c>
    </row>
    <row r="191" spans="2:8" s="60" customFormat="1" ht="18" customHeight="1">
      <c r="B191" s="94">
        <f t="shared" si="14"/>
        <v>174</v>
      </c>
      <c r="C191" s="62" t="e">
        <f t="shared" si="15"/>
        <v>#REF!</v>
      </c>
      <c r="D191" s="63">
        <f t="shared" si="16"/>
        <v>38859.800790833935</v>
      </c>
      <c r="E191" s="63">
        <f t="shared" si="17"/>
        <v>69.9476414235011</v>
      </c>
      <c r="F191" s="63">
        <f t="shared" si="18"/>
        <v>546.2472188735447</v>
      </c>
      <c r="G191" s="105">
        <f t="shared" si="19"/>
        <v>38313.55357196039</v>
      </c>
      <c r="H191" s="59" t="e">
        <f t="shared" si="20"/>
        <v>#REF!</v>
      </c>
    </row>
    <row r="192" spans="2:8" s="60" customFormat="1" ht="18" customHeight="1">
      <c r="B192" s="94">
        <f t="shared" si="14"/>
        <v>175</v>
      </c>
      <c r="C192" s="62" t="e">
        <f t="shared" si="15"/>
        <v>#REF!</v>
      </c>
      <c r="D192" s="63">
        <f t="shared" si="16"/>
        <v>38313.55357196039</v>
      </c>
      <c r="E192" s="63">
        <f t="shared" si="17"/>
        <v>68.9643964295287</v>
      </c>
      <c r="F192" s="63">
        <f t="shared" si="18"/>
        <v>547.2304638675171</v>
      </c>
      <c r="G192" s="105">
        <f t="shared" si="19"/>
        <v>37766.32310809287</v>
      </c>
      <c r="H192" s="59" t="e">
        <f t="shared" si="20"/>
        <v>#REF!</v>
      </c>
    </row>
    <row r="193" spans="2:8" s="60" customFormat="1" ht="18" customHeight="1">
      <c r="B193" s="94">
        <f t="shared" si="14"/>
        <v>176</v>
      </c>
      <c r="C193" s="62" t="e">
        <f t="shared" si="15"/>
        <v>#REF!</v>
      </c>
      <c r="D193" s="63">
        <f t="shared" si="16"/>
        <v>37766.32310809287</v>
      </c>
      <c r="E193" s="63">
        <f t="shared" si="17"/>
        <v>67.97938159456717</v>
      </c>
      <c r="F193" s="63">
        <f t="shared" si="18"/>
        <v>548.2154787024787</v>
      </c>
      <c r="G193" s="105">
        <f t="shared" si="19"/>
        <v>37218.10762939039</v>
      </c>
      <c r="H193" s="59" t="e">
        <f t="shared" si="20"/>
        <v>#REF!</v>
      </c>
    </row>
    <row r="194" spans="2:8" s="60" customFormat="1" ht="18" customHeight="1">
      <c r="B194" s="94">
        <f t="shared" si="14"/>
        <v>177</v>
      </c>
      <c r="C194" s="62" t="e">
        <f t="shared" si="15"/>
        <v>#REF!</v>
      </c>
      <c r="D194" s="63">
        <f t="shared" si="16"/>
        <v>37218.10762939039</v>
      </c>
      <c r="E194" s="63">
        <f t="shared" si="17"/>
        <v>66.9925937329027</v>
      </c>
      <c r="F194" s="63">
        <f t="shared" si="18"/>
        <v>549.2022665641431</v>
      </c>
      <c r="G194" s="105">
        <f t="shared" si="19"/>
        <v>36668.90536282625</v>
      </c>
      <c r="H194" s="59" t="e">
        <f t="shared" si="20"/>
        <v>#REF!</v>
      </c>
    </row>
    <row r="195" spans="2:8" s="60" customFormat="1" ht="18" customHeight="1">
      <c r="B195" s="94">
        <f t="shared" si="14"/>
        <v>178</v>
      </c>
      <c r="C195" s="62" t="e">
        <f t="shared" si="15"/>
        <v>#REF!</v>
      </c>
      <c r="D195" s="63">
        <f t="shared" si="16"/>
        <v>36668.90536282625</v>
      </c>
      <c r="E195" s="63">
        <f t="shared" si="17"/>
        <v>66.00402965308726</v>
      </c>
      <c r="F195" s="63">
        <f t="shared" si="18"/>
        <v>550.1908306439585</v>
      </c>
      <c r="G195" s="105">
        <f t="shared" si="19"/>
        <v>36118.71453218229</v>
      </c>
      <c r="H195" s="59" t="e">
        <f t="shared" si="20"/>
        <v>#REF!</v>
      </c>
    </row>
    <row r="196" spans="2:8" s="60" customFormat="1" ht="18" customHeight="1">
      <c r="B196" s="94">
        <f t="shared" si="14"/>
        <v>179</v>
      </c>
      <c r="C196" s="62" t="e">
        <f t="shared" si="15"/>
        <v>#REF!</v>
      </c>
      <c r="D196" s="63">
        <f t="shared" si="16"/>
        <v>36118.71453218229</v>
      </c>
      <c r="E196" s="63">
        <f t="shared" si="17"/>
        <v>65.01368615792813</v>
      </c>
      <c r="F196" s="63">
        <f t="shared" si="18"/>
        <v>551.1811741391177</v>
      </c>
      <c r="G196" s="105">
        <f t="shared" si="19"/>
        <v>35567.53335804317</v>
      </c>
      <c r="H196" s="59" t="e">
        <f t="shared" si="20"/>
        <v>#REF!</v>
      </c>
    </row>
    <row r="197" spans="2:8" s="60" customFormat="1" ht="18" customHeight="1">
      <c r="B197" s="94">
        <f t="shared" si="14"/>
        <v>180</v>
      </c>
      <c r="C197" s="62" t="e">
        <f t="shared" si="15"/>
        <v>#REF!</v>
      </c>
      <c r="D197" s="63">
        <f t="shared" si="16"/>
        <v>35567.53335804317</v>
      </c>
      <c r="E197" s="63">
        <f t="shared" si="17"/>
        <v>64.02156004447771</v>
      </c>
      <c r="F197" s="63">
        <f t="shared" si="18"/>
        <v>552.1733002525681</v>
      </c>
      <c r="G197" s="105">
        <f t="shared" si="19"/>
        <v>35015.3600577906</v>
      </c>
      <c r="H197" s="59" t="e">
        <f t="shared" si="20"/>
        <v>#REF!</v>
      </c>
    </row>
    <row r="198" spans="2:8" s="60" customFormat="1" ht="18" customHeight="1">
      <c r="B198" s="94">
        <f t="shared" si="14"/>
        <v>181</v>
      </c>
      <c r="C198" s="62" t="e">
        <f t="shared" si="15"/>
        <v>#REF!</v>
      </c>
      <c r="D198" s="63">
        <f t="shared" si="16"/>
        <v>35015.3600577906</v>
      </c>
      <c r="E198" s="63">
        <f t="shared" si="17"/>
        <v>63.02764810402309</v>
      </c>
      <c r="F198" s="63">
        <f t="shared" si="18"/>
        <v>553.1672121930227</v>
      </c>
      <c r="G198" s="105">
        <f t="shared" si="19"/>
        <v>34462.19284559758</v>
      </c>
      <c r="H198" s="59" t="e">
        <f t="shared" si="20"/>
        <v>#REF!</v>
      </c>
    </row>
    <row r="199" spans="2:8" s="60" customFormat="1" ht="18" customHeight="1">
      <c r="B199" s="94">
        <f t="shared" si="14"/>
        <v>182</v>
      </c>
      <c r="C199" s="62" t="e">
        <f t="shared" si="15"/>
        <v>#REF!</v>
      </c>
      <c r="D199" s="63">
        <f t="shared" si="16"/>
        <v>34462.19284559758</v>
      </c>
      <c r="E199" s="63">
        <f t="shared" si="17"/>
        <v>62.03194712207565</v>
      </c>
      <c r="F199" s="63">
        <f t="shared" si="18"/>
        <v>554.1629131749702</v>
      </c>
      <c r="G199" s="105">
        <f t="shared" si="19"/>
        <v>33908.02993242261</v>
      </c>
      <c r="H199" s="59" t="e">
        <f t="shared" si="20"/>
        <v>#REF!</v>
      </c>
    </row>
    <row r="200" spans="2:8" s="60" customFormat="1" ht="18" customHeight="1">
      <c r="B200" s="94">
        <f t="shared" si="14"/>
        <v>183</v>
      </c>
      <c r="C200" s="62" t="e">
        <f t="shared" si="15"/>
        <v>#REF!</v>
      </c>
      <c r="D200" s="63">
        <f t="shared" si="16"/>
        <v>33908.02993242261</v>
      </c>
      <c r="E200" s="63">
        <f t="shared" si="17"/>
        <v>61.0344538783607</v>
      </c>
      <c r="F200" s="63">
        <f t="shared" si="18"/>
        <v>555.160406418685</v>
      </c>
      <c r="G200" s="105">
        <f t="shared" si="19"/>
        <v>33352.869526003924</v>
      </c>
      <c r="H200" s="59" t="e">
        <f t="shared" si="20"/>
        <v>#REF!</v>
      </c>
    </row>
    <row r="201" spans="2:8" s="60" customFormat="1" ht="18" customHeight="1">
      <c r="B201" s="94">
        <f t="shared" si="14"/>
        <v>184</v>
      </c>
      <c r="C201" s="62" t="e">
        <f t="shared" si="15"/>
        <v>#REF!</v>
      </c>
      <c r="D201" s="63">
        <f t="shared" si="16"/>
        <v>33352.869526003924</v>
      </c>
      <c r="E201" s="63">
        <f t="shared" si="17"/>
        <v>60.03516514680707</v>
      </c>
      <c r="F201" s="63">
        <f t="shared" si="18"/>
        <v>556.1596951502387</v>
      </c>
      <c r="G201" s="105">
        <f t="shared" si="19"/>
        <v>32796.70983085369</v>
      </c>
      <c r="H201" s="59" t="e">
        <f t="shared" si="20"/>
        <v>#REF!</v>
      </c>
    </row>
    <row r="202" spans="2:8" s="60" customFormat="1" ht="18" customHeight="1">
      <c r="B202" s="94">
        <f t="shared" si="14"/>
        <v>185</v>
      </c>
      <c r="C202" s="62" t="e">
        <f t="shared" si="15"/>
        <v>#REF!</v>
      </c>
      <c r="D202" s="63">
        <f t="shared" si="16"/>
        <v>32796.70983085369</v>
      </c>
      <c r="E202" s="63">
        <f t="shared" si="17"/>
        <v>59.034077695536645</v>
      </c>
      <c r="F202" s="63">
        <f t="shared" si="18"/>
        <v>557.1607826015091</v>
      </c>
      <c r="G202" s="105">
        <f t="shared" si="19"/>
        <v>32239.54904825218</v>
      </c>
      <c r="H202" s="59" t="e">
        <f t="shared" si="20"/>
        <v>#REF!</v>
      </c>
    </row>
    <row r="203" spans="2:8" s="60" customFormat="1" ht="18" customHeight="1">
      <c r="B203" s="94">
        <f t="shared" si="14"/>
        <v>186</v>
      </c>
      <c r="C203" s="62" t="e">
        <f t="shared" si="15"/>
        <v>#REF!</v>
      </c>
      <c r="D203" s="63">
        <f t="shared" si="16"/>
        <v>32239.54904825218</v>
      </c>
      <c r="E203" s="63">
        <f t="shared" si="17"/>
        <v>58.031188286853926</v>
      </c>
      <c r="F203" s="63">
        <f t="shared" si="18"/>
        <v>558.1636720101919</v>
      </c>
      <c r="G203" s="105">
        <f t="shared" si="19"/>
        <v>31681.385376241986</v>
      </c>
      <c r="H203" s="59" t="e">
        <f t="shared" si="20"/>
        <v>#REF!</v>
      </c>
    </row>
    <row r="204" spans="2:8" s="60" customFormat="1" ht="18" customHeight="1">
      <c r="B204" s="94">
        <f t="shared" si="14"/>
        <v>187</v>
      </c>
      <c r="C204" s="62" t="e">
        <f t="shared" si="15"/>
        <v>#REF!</v>
      </c>
      <c r="D204" s="63">
        <f t="shared" si="16"/>
        <v>31681.385376241986</v>
      </c>
      <c r="E204" s="63">
        <f t="shared" si="17"/>
        <v>57.02649367723558</v>
      </c>
      <c r="F204" s="63">
        <f t="shared" si="18"/>
        <v>559.1683666198103</v>
      </c>
      <c r="G204" s="105">
        <f t="shared" si="19"/>
        <v>31122.217009622174</v>
      </c>
      <c r="H204" s="59" t="e">
        <f t="shared" si="20"/>
        <v>#REF!</v>
      </c>
    </row>
    <row r="205" spans="2:8" s="60" customFormat="1" ht="18" customHeight="1">
      <c r="B205" s="94">
        <f t="shared" si="14"/>
        <v>188</v>
      </c>
      <c r="C205" s="62" t="e">
        <f t="shared" si="15"/>
        <v>#REF!</v>
      </c>
      <c r="D205" s="63">
        <f t="shared" si="16"/>
        <v>31122.217009622174</v>
      </c>
      <c r="E205" s="63">
        <f t="shared" si="17"/>
        <v>56.01999061731992</v>
      </c>
      <c r="F205" s="63">
        <f t="shared" si="18"/>
        <v>560.1748696797259</v>
      </c>
      <c r="G205" s="105">
        <f t="shared" si="19"/>
        <v>30562.04213994245</v>
      </c>
      <c r="H205" s="59" t="e">
        <f t="shared" si="20"/>
        <v>#REF!</v>
      </c>
    </row>
    <row r="206" spans="2:8" s="60" customFormat="1" ht="18" customHeight="1">
      <c r="B206" s="94">
        <f t="shared" si="14"/>
        <v>189</v>
      </c>
      <c r="C206" s="62" t="e">
        <f t="shared" si="15"/>
        <v>#REF!</v>
      </c>
      <c r="D206" s="63">
        <f t="shared" si="16"/>
        <v>30562.04213994245</v>
      </c>
      <c r="E206" s="63">
        <f t="shared" si="17"/>
        <v>55.01167585189641</v>
      </c>
      <c r="F206" s="63">
        <f t="shared" si="18"/>
        <v>561.1831844451494</v>
      </c>
      <c r="G206" s="105">
        <f t="shared" si="19"/>
        <v>30000.8589554973</v>
      </c>
      <c r="H206" s="59" t="e">
        <f t="shared" si="20"/>
        <v>#REF!</v>
      </c>
    </row>
    <row r="207" spans="2:8" s="60" customFormat="1" ht="18" customHeight="1">
      <c r="B207" s="94">
        <f t="shared" si="14"/>
        <v>190</v>
      </c>
      <c r="C207" s="62" t="e">
        <f t="shared" si="15"/>
        <v>#REF!</v>
      </c>
      <c r="D207" s="63">
        <f t="shared" si="16"/>
        <v>30000.8589554973</v>
      </c>
      <c r="E207" s="63">
        <f t="shared" si="17"/>
        <v>54.001546119895146</v>
      </c>
      <c r="F207" s="63">
        <f t="shared" si="18"/>
        <v>562.1933141771507</v>
      </c>
      <c r="G207" s="105">
        <f t="shared" si="19"/>
        <v>29438.66564132015</v>
      </c>
      <c r="H207" s="59" t="e">
        <f t="shared" si="20"/>
        <v>#REF!</v>
      </c>
    </row>
    <row r="208" spans="2:8" s="60" customFormat="1" ht="18" customHeight="1">
      <c r="B208" s="94">
        <f t="shared" si="14"/>
        <v>191</v>
      </c>
      <c r="C208" s="62" t="e">
        <f t="shared" si="15"/>
        <v>#REF!</v>
      </c>
      <c r="D208" s="63">
        <f t="shared" si="16"/>
        <v>29438.66564132015</v>
      </c>
      <c r="E208" s="63">
        <f t="shared" si="17"/>
        <v>52.989598154376274</v>
      </c>
      <c r="F208" s="63">
        <f t="shared" si="18"/>
        <v>563.2052621426695</v>
      </c>
      <c r="G208" s="105">
        <f t="shared" si="19"/>
        <v>28875.46037917748</v>
      </c>
      <c r="H208" s="59" t="e">
        <f t="shared" si="20"/>
        <v>#REF!</v>
      </c>
    </row>
    <row r="209" spans="2:8" s="60" customFormat="1" ht="18" customHeight="1">
      <c r="B209" s="94">
        <f t="shared" si="14"/>
        <v>192</v>
      </c>
      <c r="C209" s="62" t="e">
        <f t="shared" si="15"/>
        <v>#REF!</v>
      </c>
      <c r="D209" s="63">
        <f t="shared" si="16"/>
        <v>28875.46037917748</v>
      </c>
      <c r="E209" s="63">
        <f t="shared" si="17"/>
        <v>51.97582868251947</v>
      </c>
      <c r="F209" s="63">
        <f t="shared" si="18"/>
        <v>564.2190316145263</v>
      </c>
      <c r="G209" s="105">
        <f t="shared" si="19"/>
        <v>28311.24134756295</v>
      </c>
      <c r="H209" s="59" t="e">
        <f t="shared" si="20"/>
        <v>#REF!</v>
      </c>
    </row>
    <row r="210" spans="2:8" s="60" customFormat="1" ht="18" customHeight="1">
      <c r="B210" s="94">
        <f t="shared" si="14"/>
        <v>193</v>
      </c>
      <c r="C210" s="62" t="e">
        <f t="shared" si="15"/>
        <v>#REF!</v>
      </c>
      <c r="D210" s="63">
        <f t="shared" si="16"/>
        <v>28311.24134756295</v>
      </c>
      <c r="E210" s="63">
        <f t="shared" si="17"/>
        <v>50.960234425613315</v>
      </c>
      <c r="F210" s="63">
        <f t="shared" si="18"/>
        <v>565.2346258714325</v>
      </c>
      <c r="G210" s="105">
        <f t="shared" si="19"/>
        <v>27746.00672169152</v>
      </c>
      <c r="H210" s="59" t="e">
        <f t="shared" si="20"/>
        <v>#REF!</v>
      </c>
    </row>
    <row r="211" spans="2:8" s="60" customFormat="1" ht="18" customHeight="1">
      <c r="B211" s="94">
        <f t="shared" si="14"/>
        <v>194</v>
      </c>
      <c r="C211" s="62" t="e">
        <f t="shared" si="15"/>
        <v>#REF!</v>
      </c>
      <c r="D211" s="63">
        <f t="shared" si="16"/>
        <v>27746.00672169152</v>
      </c>
      <c r="E211" s="63">
        <f t="shared" si="17"/>
        <v>49.94281209904474</v>
      </c>
      <c r="F211" s="63">
        <f t="shared" si="18"/>
        <v>566.252048198001</v>
      </c>
      <c r="G211" s="105">
        <f t="shared" si="19"/>
        <v>27179.754673493517</v>
      </c>
      <c r="H211" s="59" t="e">
        <f t="shared" si="20"/>
        <v>#REF!</v>
      </c>
    </row>
    <row r="212" spans="2:8" s="60" customFormat="1" ht="18" customHeight="1">
      <c r="B212" s="94">
        <f t="shared" si="14"/>
        <v>195</v>
      </c>
      <c r="C212" s="62" t="e">
        <f t="shared" si="15"/>
        <v>#REF!</v>
      </c>
      <c r="D212" s="63">
        <f t="shared" si="16"/>
        <v>27179.754673493517</v>
      </c>
      <c r="E212" s="63">
        <f t="shared" si="17"/>
        <v>48.92355841228834</v>
      </c>
      <c r="F212" s="63">
        <f t="shared" si="18"/>
        <v>567.2713018847575</v>
      </c>
      <c r="G212" s="105">
        <f t="shared" si="19"/>
        <v>26612.48337160876</v>
      </c>
      <c r="H212" s="59" t="e">
        <f t="shared" si="20"/>
        <v>#REF!</v>
      </c>
    </row>
    <row r="213" spans="2:8" s="60" customFormat="1" ht="18" customHeight="1">
      <c r="B213" s="94">
        <f aca="true" t="shared" si="21" ref="B213:B276">pagam.Num</f>
        <v>196</v>
      </c>
      <c r="C213" s="62" t="e">
        <f aca="true" t="shared" si="22" ref="C213:C276">Mostra.Data</f>
        <v>#REF!</v>
      </c>
      <c r="D213" s="63">
        <f aca="true" t="shared" si="23" ref="D213:D276">Bil.Iniz</f>
        <v>26612.48337160876</v>
      </c>
      <c r="E213" s="63">
        <f aca="true" t="shared" si="24" ref="E213:E276">Interesse</f>
        <v>47.902470068895774</v>
      </c>
      <c r="F213" s="63">
        <f aca="true" t="shared" si="25" ref="F213:F276">Capitale</f>
        <v>568.29239022815</v>
      </c>
      <c r="G213" s="105">
        <f aca="true" t="shared" si="26" ref="G213:G276">Bilancio.finale</f>
        <v>26044.19098138061</v>
      </c>
      <c r="H213" s="59" t="e">
        <f aca="true" t="shared" si="27" ref="H213:H276">Interesse.Comp</f>
        <v>#REF!</v>
      </c>
    </row>
    <row r="214" spans="2:8" s="60" customFormat="1" ht="18" customHeight="1">
      <c r="B214" s="94">
        <f t="shared" si="21"/>
        <v>197</v>
      </c>
      <c r="C214" s="62" t="e">
        <f t="shared" si="22"/>
        <v>#REF!</v>
      </c>
      <c r="D214" s="63">
        <f t="shared" si="23"/>
        <v>26044.19098138061</v>
      </c>
      <c r="E214" s="63">
        <f t="shared" si="24"/>
        <v>46.8795437664851</v>
      </c>
      <c r="F214" s="63">
        <f t="shared" si="25"/>
        <v>569.3153165305607</v>
      </c>
      <c r="G214" s="105">
        <f t="shared" si="26"/>
        <v>25474.87566485005</v>
      </c>
      <c r="H214" s="59" t="e">
        <f t="shared" si="27"/>
        <v>#REF!</v>
      </c>
    </row>
    <row r="215" spans="2:8" s="60" customFormat="1" ht="18" customHeight="1">
      <c r="B215" s="94">
        <f t="shared" si="21"/>
        <v>198</v>
      </c>
      <c r="C215" s="62" t="e">
        <f t="shared" si="22"/>
        <v>#REF!</v>
      </c>
      <c r="D215" s="63">
        <f t="shared" si="23"/>
        <v>25474.87566485005</v>
      </c>
      <c r="E215" s="63">
        <f t="shared" si="24"/>
        <v>45.85477619673009</v>
      </c>
      <c r="F215" s="63">
        <f t="shared" si="25"/>
        <v>570.3400841003157</v>
      </c>
      <c r="G215" s="105">
        <f t="shared" si="26"/>
        <v>24904.535580749733</v>
      </c>
      <c r="H215" s="59" t="e">
        <f t="shared" si="27"/>
        <v>#REF!</v>
      </c>
    </row>
    <row r="216" spans="2:8" s="60" customFormat="1" ht="18" customHeight="1">
      <c r="B216" s="94">
        <f t="shared" si="21"/>
        <v>199</v>
      </c>
      <c r="C216" s="62" t="e">
        <f t="shared" si="22"/>
        <v>#REF!</v>
      </c>
      <c r="D216" s="63">
        <f t="shared" si="23"/>
        <v>24904.535580749733</v>
      </c>
      <c r="E216" s="63">
        <f t="shared" si="24"/>
        <v>44.828164045349524</v>
      </c>
      <c r="F216" s="63">
        <f t="shared" si="25"/>
        <v>571.3666962516963</v>
      </c>
      <c r="G216" s="105">
        <f t="shared" si="26"/>
        <v>24333.168884498038</v>
      </c>
      <c r="H216" s="59" t="e">
        <f t="shared" si="27"/>
        <v>#REF!</v>
      </c>
    </row>
    <row r="217" spans="2:8" s="60" customFormat="1" ht="18" customHeight="1">
      <c r="B217" s="94">
        <f t="shared" si="21"/>
        <v>200</v>
      </c>
      <c r="C217" s="62" t="e">
        <f t="shared" si="22"/>
        <v>#REF!</v>
      </c>
      <c r="D217" s="63">
        <f t="shared" si="23"/>
        <v>24333.168884498038</v>
      </c>
      <c r="E217" s="63">
        <f t="shared" si="24"/>
        <v>43.799703992096475</v>
      </c>
      <c r="F217" s="63">
        <f t="shared" si="25"/>
        <v>572.3951563049493</v>
      </c>
      <c r="G217" s="105">
        <f t="shared" si="26"/>
        <v>23760.77372819309</v>
      </c>
      <c r="H217" s="59" t="e">
        <f t="shared" si="27"/>
        <v>#REF!</v>
      </c>
    </row>
    <row r="218" spans="2:8" s="60" customFormat="1" ht="18" customHeight="1">
      <c r="B218" s="94">
        <f t="shared" si="21"/>
        <v>201</v>
      </c>
      <c r="C218" s="62" t="e">
        <f t="shared" si="22"/>
        <v>#REF!</v>
      </c>
      <c r="D218" s="63">
        <f t="shared" si="23"/>
        <v>23760.77372819309</v>
      </c>
      <c r="E218" s="63">
        <f t="shared" si="24"/>
        <v>42.76939271074757</v>
      </c>
      <c r="F218" s="63">
        <f t="shared" si="25"/>
        <v>573.4254675862983</v>
      </c>
      <c r="G218" s="105">
        <f t="shared" si="26"/>
        <v>23187.348260606792</v>
      </c>
      <c r="H218" s="59" t="e">
        <f t="shared" si="27"/>
        <v>#REF!</v>
      </c>
    </row>
    <row r="219" spans="2:8" s="60" customFormat="1" ht="18" customHeight="1">
      <c r="B219" s="94">
        <f t="shared" si="21"/>
        <v>202</v>
      </c>
      <c r="C219" s="62" t="e">
        <f t="shared" si="22"/>
        <v>#REF!</v>
      </c>
      <c r="D219" s="63">
        <f t="shared" si="23"/>
        <v>23187.348260606792</v>
      </c>
      <c r="E219" s="63">
        <f t="shared" si="24"/>
        <v>41.73722686909223</v>
      </c>
      <c r="F219" s="63">
        <f t="shared" si="25"/>
        <v>574.4576334279536</v>
      </c>
      <c r="G219" s="105">
        <f t="shared" si="26"/>
        <v>22612.890627178836</v>
      </c>
      <c r="H219" s="59" t="e">
        <f t="shared" si="27"/>
        <v>#REF!</v>
      </c>
    </row>
    <row r="220" spans="2:8" s="60" customFormat="1" ht="18" customHeight="1">
      <c r="B220" s="94">
        <f t="shared" si="21"/>
        <v>203</v>
      </c>
      <c r="C220" s="62" t="e">
        <f t="shared" si="22"/>
        <v>#REF!</v>
      </c>
      <c r="D220" s="63">
        <f t="shared" si="23"/>
        <v>22612.890627178836</v>
      </c>
      <c r="E220" s="63">
        <f t="shared" si="24"/>
        <v>40.703203128921906</v>
      </c>
      <c r="F220" s="63">
        <f t="shared" si="25"/>
        <v>575.4916571681239</v>
      </c>
      <c r="G220" s="105">
        <f t="shared" si="26"/>
        <v>22037.398970010712</v>
      </c>
      <c r="H220" s="59" t="e">
        <f t="shared" si="27"/>
        <v>#REF!</v>
      </c>
    </row>
    <row r="221" spans="2:8" s="60" customFormat="1" ht="18" customHeight="1">
      <c r="B221" s="94">
        <f t="shared" si="21"/>
        <v>204</v>
      </c>
      <c r="C221" s="62" t="e">
        <f t="shared" si="22"/>
        <v>#REF!</v>
      </c>
      <c r="D221" s="63">
        <f t="shared" si="23"/>
        <v>22037.398970010712</v>
      </c>
      <c r="E221" s="63">
        <f t="shared" si="24"/>
        <v>39.667318146019284</v>
      </c>
      <c r="F221" s="63">
        <f t="shared" si="25"/>
        <v>576.5275421510265</v>
      </c>
      <c r="G221" s="105">
        <f t="shared" si="26"/>
        <v>21460.871427859685</v>
      </c>
      <c r="H221" s="59" t="e">
        <f t="shared" si="27"/>
        <v>#REF!</v>
      </c>
    </row>
    <row r="222" spans="2:8" s="60" customFormat="1" ht="18" customHeight="1">
      <c r="B222" s="94">
        <f t="shared" si="21"/>
        <v>205</v>
      </c>
      <c r="C222" s="62" t="e">
        <f t="shared" si="22"/>
        <v>#REF!</v>
      </c>
      <c r="D222" s="63">
        <f t="shared" si="23"/>
        <v>21460.871427859685</v>
      </c>
      <c r="E222" s="63">
        <f t="shared" si="24"/>
        <v>38.629568570147434</v>
      </c>
      <c r="F222" s="63">
        <f t="shared" si="25"/>
        <v>577.5652917268984</v>
      </c>
      <c r="G222" s="105">
        <f t="shared" si="26"/>
        <v>20883.306136132785</v>
      </c>
      <c r="H222" s="59" t="e">
        <f t="shared" si="27"/>
        <v>#REF!</v>
      </c>
    </row>
    <row r="223" spans="2:8" s="60" customFormat="1" ht="18" customHeight="1">
      <c r="B223" s="94">
        <f t="shared" si="21"/>
        <v>206</v>
      </c>
      <c r="C223" s="62" t="e">
        <f t="shared" si="22"/>
        <v>#REF!</v>
      </c>
      <c r="D223" s="63">
        <f t="shared" si="23"/>
        <v>20883.306136132785</v>
      </c>
      <c r="E223" s="63">
        <f t="shared" si="24"/>
        <v>37.589951045039015</v>
      </c>
      <c r="F223" s="63">
        <f t="shared" si="25"/>
        <v>578.6049092520068</v>
      </c>
      <c r="G223" s="105">
        <f t="shared" si="26"/>
        <v>20304.701226880778</v>
      </c>
      <c r="H223" s="59" t="e">
        <f t="shared" si="27"/>
        <v>#REF!</v>
      </c>
    </row>
    <row r="224" spans="2:8" s="60" customFormat="1" ht="18" customHeight="1">
      <c r="B224" s="94">
        <f t="shared" si="21"/>
        <v>207</v>
      </c>
      <c r="C224" s="62" t="e">
        <f t="shared" si="22"/>
        <v>#REF!</v>
      </c>
      <c r="D224" s="63">
        <f t="shared" si="23"/>
        <v>20304.701226880778</v>
      </c>
      <c r="E224" s="63">
        <f t="shared" si="24"/>
        <v>36.5484622083854</v>
      </c>
      <c r="F224" s="63">
        <f t="shared" si="25"/>
        <v>579.6463980886604</v>
      </c>
      <c r="G224" s="105">
        <f t="shared" si="26"/>
        <v>19725.054828792116</v>
      </c>
      <c r="H224" s="59" t="e">
        <f t="shared" si="27"/>
        <v>#REF!</v>
      </c>
    </row>
    <row r="225" spans="2:8" s="60" customFormat="1" ht="18" customHeight="1">
      <c r="B225" s="94">
        <f t="shared" si="21"/>
        <v>208</v>
      </c>
      <c r="C225" s="62" t="e">
        <f t="shared" si="22"/>
        <v>#REF!</v>
      </c>
      <c r="D225" s="63">
        <f t="shared" si="23"/>
        <v>19725.054828792116</v>
      </c>
      <c r="E225" s="63">
        <f t="shared" si="24"/>
        <v>35.505098691825815</v>
      </c>
      <c r="F225" s="63">
        <f t="shared" si="25"/>
        <v>580.68976160522</v>
      </c>
      <c r="G225" s="105">
        <f t="shared" si="26"/>
        <v>19144.365067186896</v>
      </c>
      <c r="H225" s="59" t="e">
        <f t="shared" si="27"/>
        <v>#REF!</v>
      </c>
    </row>
    <row r="226" spans="2:8" s="60" customFormat="1" ht="18" customHeight="1">
      <c r="B226" s="94">
        <f t="shared" si="21"/>
        <v>209</v>
      </c>
      <c r="C226" s="62" t="e">
        <f t="shared" si="22"/>
        <v>#REF!</v>
      </c>
      <c r="D226" s="63">
        <f t="shared" si="23"/>
        <v>19144.365067186896</v>
      </c>
      <c r="E226" s="63">
        <f t="shared" si="24"/>
        <v>34.45985712093642</v>
      </c>
      <c r="F226" s="63">
        <f t="shared" si="25"/>
        <v>581.7350031761093</v>
      </c>
      <c r="G226" s="105">
        <f t="shared" si="26"/>
        <v>18562.630064010787</v>
      </c>
      <c r="H226" s="59" t="e">
        <f t="shared" si="27"/>
        <v>#REF!</v>
      </c>
    </row>
    <row r="227" spans="2:8" s="60" customFormat="1" ht="18" customHeight="1">
      <c r="B227" s="94">
        <f t="shared" si="21"/>
        <v>210</v>
      </c>
      <c r="C227" s="62" t="e">
        <f t="shared" si="22"/>
        <v>#REF!</v>
      </c>
      <c r="D227" s="63">
        <f t="shared" si="23"/>
        <v>18562.630064010787</v>
      </c>
      <c r="E227" s="63">
        <f t="shared" si="24"/>
        <v>33.41273411521942</v>
      </c>
      <c r="F227" s="63">
        <f t="shared" si="25"/>
        <v>582.7821261818264</v>
      </c>
      <c r="G227" s="105">
        <f t="shared" si="26"/>
        <v>17979.84793782896</v>
      </c>
      <c r="H227" s="59" t="e">
        <f t="shared" si="27"/>
        <v>#REF!</v>
      </c>
    </row>
    <row r="228" spans="2:8" s="60" customFormat="1" ht="18" customHeight="1">
      <c r="B228" s="94">
        <f t="shared" si="21"/>
        <v>211</v>
      </c>
      <c r="C228" s="62" t="e">
        <f t="shared" si="22"/>
        <v>#REF!</v>
      </c>
      <c r="D228" s="63">
        <f t="shared" si="23"/>
        <v>17979.84793782896</v>
      </c>
      <c r="E228" s="63">
        <f t="shared" si="24"/>
        <v>32.36372628809213</v>
      </c>
      <c r="F228" s="63">
        <f t="shared" si="25"/>
        <v>583.8311340089537</v>
      </c>
      <c r="G228" s="105">
        <f t="shared" si="26"/>
        <v>17396.016803820006</v>
      </c>
      <c r="H228" s="59" t="e">
        <f t="shared" si="27"/>
        <v>#REF!</v>
      </c>
    </row>
    <row r="229" spans="2:8" s="60" customFormat="1" ht="18" customHeight="1">
      <c r="B229" s="94">
        <f t="shared" si="21"/>
        <v>212</v>
      </c>
      <c r="C229" s="62" t="e">
        <f t="shared" si="22"/>
        <v>#REF!</v>
      </c>
      <c r="D229" s="63">
        <f t="shared" si="23"/>
        <v>17396.016803820006</v>
      </c>
      <c r="E229" s="63">
        <f t="shared" si="24"/>
        <v>31.312830246876015</v>
      </c>
      <c r="F229" s="63">
        <f t="shared" si="25"/>
        <v>584.8820300501698</v>
      </c>
      <c r="G229" s="105">
        <f t="shared" si="26"/>
        <v>16811.134773769838</v>
      </c>
      <c r="H229" s="59" t="e">
        <f t="shared" si="27"/>
        <v>#REF!</v>
      </c>
    </row>
    <row r="230" spans="2:8" s="60" customFormat="1" ht="18" customHeight="1">
      <c r="B230" s="94">
        <f t="shared" si="21"/>
        <v>213</v>
      </c>
      <c r="C230" s="62" t="e">
        <f t="shared" si="22"/>
        <v>#REF!</v>
      </c>
      <c r="D230" s="63">
        <f t="shared" si="23"/>
        <v>16811.134773769838</v>
      </c>
      <c r="E230" s="63">
        <f t="shared" si="24"/>
        <v>30.260042592785712</v>
      </c>
      <c r="F230" s="63">
        <f t="shared" si="25"/>
        <v>585.9348177042601</v>
      </c>
      <c r="G230" s="105">
        <f t="shared" si="26"/>
        <v>16225.199956065579</v>
      </c>
      <c r="H230" s="59" t="e">
        <f t="shared" si="27"/>
        <v>#REF!</v>
      </c>
    </row>
    <row r="231" spans="2:8" s="60" customFormat="1" ht="18" customHeight="1">
      <c r="B231" s="94">
        <f t="shared" si="21"/>
        <v>214</v>
      </c>
      <c r="C231" s="62" t="e">
        <f t="shared" si="22"/>
        <v>#REF!</v>
      </c>
      <c r="D231" s="63">
        <f t="shared" si="23"/>
        <v>16225.199956065579</v>
      </c>
      <c r="E231" s="63">
        <f t="shared" si="24"/>
        <v>29.205359920918045</v>
      </c>
      <c r="F231" s="63">
        <f t="shared" si="25"/>
        <v>586.9895003761278</v>
      </c>
      <c r="G231" s="105">
        <f t="shared" si="26"/>
        <v>15638.21045568945</v>
      </c>
      <c r="H231" s="59" t="e">
        <f t="shared" si="27"/>
        <v>#REF!</v>
      </c>
    </row>
    <row r="232" spans="2:8" s="60" customFormat="1" ht="18" customHeight="1">
      <c r="B232" s="94">
        <f t="shared" si="21"/>
        <v>215</v>
      </c>
      <c r="C232" s="62" t="e">
        <f t="shared" si="22"/>
        <v>#REF!</v>
      </c>
      <c r="D232" s="63">
        <f t="shared" si="23"/>
        <v>15638.21045568945</v>
      </c>
      <c r="E232" s="63">
        <f t="shared" si="24"/>
        <v>28.148778820241013</v>
      </c>
      <c r="F232" s="63">
        <f t="shared" si="25"/>
        <v>588.0460814768048</v>
      </c>
      <c r="G232" s="105">
        <f t="shared" si="26"/>
        <v>15050.164374212645</v>
      </c>
      <c r="H232" s="59" t="e">
        <f t="shared" si="27"/>
        <v>#REF!</v>
      </c>
    </row>
    <row r="233" spans="2:8" s="60" customFormat="1" ht="18" customHeight="1">
      <c r="B233" s="94">
        <f t="shared" si="21"/>
        <v>216</v>
      </c>
      <c r="C233" s="62" t="e">
        <f t="shared" si="22"/>
        <v>#REF!</v>
      </c>
      <c r="D233" s="63">
        <f t="shared" si="23"/>
        <v>15050.164374212645</v>
      </c>
      <c r="E233" s="63">
        <f t="shared" si="24"/>
        <v>27.090295873582765</v>
      </c>
      <c r="F233" s="63">
        <f t="shared" si="25"/>
        <v>589.104564423463</v>
      </c>
      <c r="G233" s="105">
        <f t="shared" si="26"/>
        <v>14461.059809789182</v>
      </c>
      <c r="H233" s="59" t="e">
        <f t="shared" si="27"/>
        <v>#REF!</v>
      </c>
    </row>
    <row r="234" spans="2:8" s="60" customFormat="1" ht="18" customHeight="1">
      <c r="B234" s="94">
        <f t="shared" si="21"/>
        <v>217</v>
      </c>
      <c r="C234" s="62" t="e">
        <f t="shared" si="22"/>
        <v>#REF!</v>
      </c>
      <c r="D234" s="63">
        <f t="shared" si="23"/>
        <v>14461.059809789182</v>
      </c>
      <c r="E234" s="63">
        <f t="shared" si="24"/>
        <v>26.02990765762053</v>
      </c>
      <c r="F234" s="63">
        <f t="shared" si="25"/>
        <v>590.1649526394252</v>
      </c>
      <c r="G234" s="105">
        <f t="shared" si="26"/>
        <v>13870.894857149757</v>
      </c>
      <c r="H234" s="59" t="e">
        <f t="shared" si="27"/>
        <v>#REF!</v>
      </c>
    </row>
    <row r="235" spans="2:8" s="60" customFormat="1" ht="18" customHeight="1">
      <c r="B235" s="94">
        <f t="shared" si="21"/>
        <v>218</v>
      </c>
      <c r="C235" s="62" t="e">
        <f t="shared" si="22"/>
        <v>#REF!</v>
      </c>
      <c r="D235" s="63">
        <f t="shared" si="23"/>
        <v>13870.894857149757</v>
      </c>
      <c r="E235" s="63">
        <f t="shared" si="24"/>
        <v>24.967610742869564</v>
      </c>
      <c r="F235" s="63">
        <f t="shared" si="25"/>
        <v>591.2272495541763</v>
      </c>
      <c r="G235" s="105">
        <f t="shared" si="26"/>
        <v>13279.66760759558</v>
      </c>
      <c r="H235" s="59" t="e">
        <f t="shared" si="27"/>
        <v>#REF!</v>
      </c>
    </row>
    <row r="236" spans="2:8" s="60" customFormat="1" ht="18" customHeight="1">
      <c r="B236" s="94">
        <f t="shared" si="21"/>
        <v>219</v>
      </c>
      <c r="C236" s="62" t="e">
        <f t="shared" si="22"/>
        <v>#REF!</v>
      </c>
      <c r="D236" s="63">
        <f t="shared" si="23"/>
        <v>13279.66760759558</v>
      </c>
      <c r="E236" s="63">
        <f t="shared" si="24"/>
        <v>23.903401693672045</v>
      </c>
      <c r="F236" s="63">
        <f t="shared" si="25"/>
        <v>592.2914586033737</v>
      </c>
      <c r="G236" s="105">
        <f t="shared" si="26"/>
        <v>12687.376148992207</v>
      </c>
      <c r="H236" s="59" t="e">
        <f t="shared" si="27"/>
        <v>#REF!</v>
      </c>
    </row>
    <row r="237" spans="2:8" s="60" customFormat="1" ht="18" customHeight="1">
      <c r="B237" s="94">
        <f t="shared" si="21"/>
        <v>220</v>
      </c>
      <c r="C237" s="62" t="e">
        <f t="shared" si="22"/>
        <v>#REF!</v>
      </c>
      <c r="D237" s="63">
        <f t="shared" si="23"/>
        <v>12687.376148992207</v>
      </c>
      <c r="E237" s="63">
        <f t="shared" si="24"/>
        <v>22.837277068185976</v>
      </c>
      <c r="F237" s="63">
        <f t="shared" si="25"/>
        <v>593.3575832288599</v>
      </c>
      <c r="G237" s="105">
        <f t="shared" si="26"/>
        <v>12094.018565763346</v>
      </c>
      <c r="H237" s="59" t="e">
        <f t="shared" si="27"/>
        <v>#REF!</v>
      </c>
    </row>
    <row r="238" spans="2:8" s="60" customFormat="1" ht="18" customHeight="1">
      <c r="B238" s="94">
        <f t="shared" si="21"/>
        <v>221</v>
      </c>
      <c r="C238" s="62" t="e">
        <f t="shared" si="22"/>
        <v>#REF!</v>
      </c>
      <c r="D238" s="63">
        <f t="shared" si="23"/>
        <v>12094.018565763346</v>
      </c>
      <c r="E238" s="63">
        <f t="shared" si="24"/>
        <v>21.769233418374025</v>
      </c>
      <c r="F238" s="63">
        <f t="shared" si="25"/>
        <v>594.4256268786718</v>
      </c>
      <c r="G238" s="105">
        <f t="shared" si="26"/>
        <v>11499.592938884674</v>
      </c>
      <c r="H238" s="59" t="e">
        <f t="shared" si="27"/>
        <v>#REF!</v>
      </c>
    </row>
    <row r="239" spans="2:8" s="60" customFormat="1" ht="18" customHeight="1">
      <c r="B239" s="94">
        <f t="shared" si="21"/>
        <v>222</v>
      </c>
      <c r="C239" s="62" t="e">
        <f t="shared" si="22"/>
        <v>#REF!</v>
      </c>
      <c r="D239" s="63">
        <f t="shared" si="23"/>
        <v>11499.592938884674</v>
      </c>
      <c r="E239" s="63">
        <f t="shared" si="24"/>
        <v>20.699267289992417</v>
      </c>
      <c r="F239" s="63">
        <f t="shared" si="25"/>
        <v>595.4955930070533</v>
      </c>
      <c r="G239" s="105">
        <f t="shared" si="26"/>
        <v>10904.09734587762</v>
      </c>
      <c r="H239" s="59" t="e">
        <f t="shared" si="27"/>
        <v>#REF!</v>
      </c>
    </row>
    <row r="240" spans="2:8" s="60" customFormat="1" ht="18" customHeight="1">
      <c r="B240" s="94">
        <f t="shared" si="21"/>
        <v>223</v>
      </c>
      <c r="C240" s="62" t="e">
        <f t="shared" si="22"/>
        <v>#REF!</v>
      </c>
      <c r="D240" s="63">
        <f t="shared" si="23"/>
        <v>10904.09734587762</v>
      </c>
      <c r="E240" s="63">
        <f t="shared" si="24"/>
        <v>19.62737522257972</v>
      </c>
      <c r="F240" s="63">
        <f t="shared" si="25"/>
        <v>596.567485074466</v>
      </c>
      <c r="G240" s="105">
        <f t="shared" si="26"/>
        <v>10307.529860803155</v>
      </c>
      <c r="H240" s="59" t="e">
        <f t="shared" si="27"/>
        <v>#REF!</v>
      </c>
    </row>
    <row r="241" spans="2:8" s="60" customFormat="1" ht="18" customHeight="1">
      <c r="B241" s="94">
        <f t="shared" si="21"/>
        <v>224</v>
      </c>
      <c r="C241" s="62" t="e">
        <f t="shared" si="22"/>
        <v>#REF!</v>
      </c>
      <c r="D241" s="63">
        <f t="shared" si="23"/>
        <v>10307.529860803155</v>
      </c>
      <c r="E241" s="63">
        <f t="shared" si="24"/>
        <v>18.55355374944568</v>
      </c>
      <c r="F241" s="63">
        <f t="shared" si="25"/>
        <v>597.6413065476002</v>
      </c>
      <c r="G241" s="105">
        <f t="shared" si="26"/>
        <v>9709.888554255554</v>
      </c>
      <c r="H241" s="59" t="e">
        <f t="shared" si="27"/>
        <v>#REF!</v>
      </c>
    </row>
    <row r="242" spans="2:8" s="60" customFormat="1" ht="18" customHeight="1">
      <c r="B242" s="94">
        <f t="shared" si="21"/>
        <v>225</v>
      </c>
      <c r="C242" s="62" t="e">
        <f t="shared" si="22"/>
        <v>#REF!</v>
      </c>
      <c r="D242" s="63">
        <f t="shared" si="23"/>
        <v>9709.888554255554</v>
      </c>
      <c r="E242" s="63">
        <f t="shared" si="24"/>
        <v>17.47779939766</v>
      </c>
      <c r="F242" s="63">
        <f t="shared" si="25"/>
        <v>598.7170608993858</v>
      </c>
      <c r="G242" s="105">
        <f t="shared" si="26"/>
        <v>9111.171493356169</v>
      </c>
      <c r="H242" s="59" t="e">
        <f t="shared" si="27"/>
        <v>#REF!</v>
      </c>
    </row>
    <row r="243" spans="2:8" s="60" customFormat="1" ht="18" customHeight="1">
      <c r="B243" s="94">
        <f t="shared" si="21"/>
        <v>226</v>
      </c>
      <c r="C243" s="62" t="e">
        <f t="shared" si="22"/>
        <v>#REF!</v>
      </c>
      <c r="D243" s="63">
        <f t="shared" si="23"/>
        <v>9111.171493356169</v>
      </c>
      <c r="E243" s="63">
        <f t="shared" si="24"/>
        <v>16.400108688041104</v>
      </c>
      <c r="F243" s="63">
        <f t="shared" si="25"/>
        <v>599.7947516090047</v>
      </c>
      <c r="G243" s="105">
        <f t="shared" si="26"/>
        <v>8511.376741747164</v>
      </c>
      <c r="H243" s="59" t="e">
        <f t="shared" si="27"/>
        <v>#REF!</v>
      </c>
    </row>
    <row r="244" spans="2:8" s="60" customFormat="1" ht="18" customHeight="1">
      <c r="B244" s="94">
        <f t="shared" si="21"/>
        <v>227</v>
      </c>
      <c r="C244" s="62" t="e">
        <f t="shared" si="22"/>
        <v>#REF!</v>
      </c>
      <c r="D244" s="63">
        <f t="shared" si="23"/>
        <v>8511.376741747164</v>
      </c>
      <c r="E244" s="63">
        <f t="shared" si="24"/>
        <v>15.320478135144898</v>
      </c>
      <c r="F244" s="63">
        <f t="shared" si="25"/>
        <v>600.8743821619009</v>
      </c>
      <c r="G244" s="105">
        <f t="shared" si="26"/>
        <v>7910.502359585264</v>
      </c>
      <c r="H244" s="59" t="e">
        <f t="shared" si="27"/>
        <v>#REF!</v>
      </c>
    </row>
    <row r="245" spans="2:8" s="60" customFormat="1" ht="18" customHeight="1">
      <c r="B245" s="94">
        <f t="shared" si="21"/>
        <v>228</v>
      </c>
      <c r="C245" s="62" t="e">
        <f t="shared" si="22"/>
        <v>#REF!</v>
      </c>
      <c r="D245" s="63">
        <f t="shared" si="23"/>
        <v>7910.502359585264</v>
      </c>
      <c r="E245" s="63">
        <f t="shared" si="24"/>
        <v>14.238904247253476</v>
      </c>
      <c r="F245" s="63">
        <f t="shared" si="25"/>
        <v>601.9559560497923</v>
      </c>
      <c r="G245" s="105">
        <f t="shared" si="26"/>
        <v>7308.546403535471</v>
      </c>
      <c r="H245" s="59" t="e">
        <f t="shared" si="27"/>
        <v>#REF!</v>
      </c>
    </row>
    <row r="246" spans="2:8" s="60" customFormat="1" ht="18" customHeight="1">
      <c r="B246" s="94">
        <f t="shared" si="21"/>
        <v>229</v>
      </c>
      <c r="C246" s="62" t="e">
        <f t="shared" si="22"/>
        <v>#REF!</v>
      </c>
      <c r="D246" s="63">
        <f t="shared" si="23"/>
        <v>7308.546403535471</v>
      </c>
      <c r="E246" s="63">
        <f t="shared" si="24"/>
        <v>13.155383526363849</v>
      </c>
      <c r="F246" s="63">
        <f t="shared" si="25"/>
        <v>603.039476770682</v>
      </c>
      <c r="G246" s="105">
        <f t="shared" si="26"/>
        <v>6705.506926764789</v>
      </c>
      <c r="H246" s="59" t="e">
        <f t="shared" si="27"/>
        <v>#REF!</v>
      </c>
    </row>
    <row r="247" spans="2:8" s="60" customFormat="1" ht="18" customHeight="1">
      <c r="B247" s="94">
        <f t="shared" si="21"/>
        <v>230</v>
      </c>
      <c r="C247" s="62" t="e">
        <f t="shared" si="22"/>
        <v>#REF!</v>
      </c>
      <c r="D247" s="63">
        <f t="shared" si="23"/>
        <v>6705.506926764789</v>
      </c>
      <c r="E247" s="63">
        <f t="shared" si="24"/>
        <v>12.069912468176621</v>
      </c>
      <c r="F247" s="63">
        <f t="shared" si="25"/>
        <v>604.1249478288692</v>
      </c>
      <c r="G247" s="105">
        <f t="shared" si="26"/>
        <v>6101.3819789359195</v>
      </c>
      <c r="H247" s="59" t="e">
        <f t="shared" si="27"/>
        <v>#REF!</v>
      </c>
    </row>
    <row r="248" spans="2:8" s="60" customFormat="1" ht="18" customHeight="1">
      <c r="B248" s="94">
        <f t="shared" si="21"/>
        <v>231</v>
      </c>
      <c r="C248" s="62" t="e">
        <f t="shared" si="22"/>
        <v>#REF!</v>
      </c>
      <c r="D248" s="63">
        <f t="shared" si="23"/>
        <v>6101.3819789359195</v>
      </c>
      <c r="E248" s="63">
        <f t="shared" si="24"/>
        <v>10.982487562084657</v>
      </c>
      <c r="F248" s="63">
        <f t="shared" si="25"/>
        <v>605.2123727349611</v>
      </c>
      <c r="G248" s="105">
        <f t="shared" si="26"/>
        <v>5496.169606200959</v>
      </c>
      <c r="H248" s="59" t="e">
        <f t="shared" si="27"/>
        <v>#REF!</v>
      </c>
    </row>
    <row r="249" spans="2:8" s="60" customFormat="1" ht="18" customHeight="1">
      <c r="B249" s="94">
        <f t="shared" si="21"/>
        <v>232</v>
      </c>
      <c r="C249" s="62" t="e">
        <f t="shared" si="22"/>
        <v>#REF!</v>
      </c>
      <c r="D249" s="63">
        <f t="shared" si="23"/>
        <v>5496.169606200959</v>
      </c>
      <c r="E249" s="63">
        <f t="shared" si="24"/>
        <v>9.893105291161726</v>
      </c>
      <c r="F249" s="63">
        <f t="shared" si="25"/>
        <v>606.301755005884</v>
      </c>
      <c r="G249" s="105">
        <f t="shared" si="26"/>
        <v>4889.867851195075</v>
      </c>
      <c r="H249" s="59" t="e">
        <f t="shared" si="27"/>
        <v>#REF!</v>
      </c>
    </row>
    <row r="250" spans="2:8" s="60" customFormat="1" ht="18" customHeight="1">
      <c r="B250" s="94">
        <f t="shared" si="21"/>
        <v>233</v>
      </c>
      <c r="C250" s="62" t="e">
        <f t="shared" si="22"/>
        <v>#REF!</v>
      </c>
      <c r="D250" s="63">
        <f t="shared" si="23"/>
        <v>4889.867851195075</v>
      </c>
      <c r="E250" s="63">
        <f t="shared" si="24"/>
        <v>8.801762132151135</v>
      </c>
      <c r="F250" s="63">
        <f t="shared" si="25"/>
        <v>607.3930981648947</v>
      </c>
      <c r="G250" s="105">
        <f t="shared" si="26"/>
        <v>4282.47475303018</v>
      </c>
      <c r="H250" s="59" t="e">
        <f t="shared" si="27"/>
        <v>#REF!</v>
      </c>
    </row>
    <row r="251" spans="2:8" s="60" customFormat="1" ht="18" customHeight="1">
      <c r="B251" s="94">
        <f t="shared" si="21"/>
        <v>234</v>
      </c>
      <c r="C251" s="62" t="e">
        <f t="shared" si="22"/>
        <v>#REF!</v>
      </c>
      <c r="D251" s="63">
        <f t="shared" si="23"/>
        <v>4282.47475303018</v>
      </c>
      <c r="E251" s="63">
        <f t="shared" si="24"/>
        <v>7.708454555454325</v>
      </c>
      <c r="F251" s="63">
        <f t="shared" si="25"/>
        <v>608.4864057415915</v>
      </c>
      <c r="G251" s="105">
        <f t="shared" si="26"/>
        <v>3673.9883472885886</v>
      </c>
      <c r="H251" s="59" t="e">
        <f t="shared" si="27"/>
        <v>#REF!</v>
      </c>
    </row>
    <row r="252" spans="2:8" s="60" customFormat="1" ht="18" customHeight="1">
      <c r="B252" s="94">
        <f t="shared" si="21"/>
        <v>235</v>
      </c>
      <c r="C252" s="62" t="e">
        <f t="shared" si="22"/>
        <v>#REF!</v>
      </c>
      <c r="D252" s="63">
        <f t="shared" si="23"/>
        <v>3673.9883472885886</v>
      </c>
      <c r="E252" s="63">
        <f t="shared" si="24"/>
        <v>6.61317902511946</v>
      </c>
      <c r="F252" s="63">
        <f t="shared" si="25"/>
        <v>609.5816812719263</v>
      </c>
      <c r="G252" s="105">
        <f t="shared" si="26"/>
        <v>3064.4066660166623</v>
      </c>
      <c r="H252" s="59" t="e">
        <f t="shared" si="27"/>
        <v>#REF!</v>
      </c>
    </row>
    <row r="253" spans="2:8" s="60" customFormat="1" ht="18" customHeight="1">
      <c r="B253" s="94">
        <f t="shared" si="21"/>
        <v>236</v>
      </c>
      <c r="C253" s="62" t="e">
        <f t="shared" si="22"/>
        <v>#REF!</v>
      </c>
      <c r="D253" s="63">
        <f t="shared" si="23"/>
        <v>3064.4066660166623</v>
      </c>
      <c r="E253" s="63">
        <f t="shared" si="24"/>
        <v>5.515931998829992</v>
      </c>
      <c r="F253" s="63">
        <f t="shared" si="25"/>
        <v>610.6789282982159</v>
      </c>
      <c r="G253" s="105">
        <f t="shared" si="26"/>
        <v>2453.7277377184464</v>
      </c>
      <c r="H253" s="59" t="e">
        <f t="shared" si="27"/>
        <v>#REF!</v>
      </c>
    </row>
    <row r="254" spans="2:8" s="60" customFormat="1" ht="18" customHeight="1">
      <c r="B254" s="94">
        <f t="shared" si="21"/>
        <v>237</v>
      </c>
      <c r="C254" s="62" t="e">
        <f t="shared" si="22"/>
        <v>#REF!</v>
      </c>
      <c r="D254" s="63">
        <f t="shared" si="23"/>
        <v>2453.7277377184464</v>
      </c>
      <c r="E254" s="63">
        <f t="shared" si="24"/>
        <v>4.416709927893204</v>
      </c>
      <c r="F254" s="63">
        <f t="shared" si="25"/>
        <v>611.7781503691526</v>
      </c>
      <c r="G254" s="105">
        <f t="shared" si="26"/>
        <v>1841.9495873492938</v>
      </c>
      <c r="H254" s="59" t="e">
        <f t="shared" si="27"/>
        <v>#REF!</v>
      </c>
    </row>
    <row r="255" spans="2:8" s="60" customFormat="1" ht="18" customHeight="1">
      <c r="B255" s="94">
        <f t="shared" si="21"/>
        <v>238</v>
      </c>
      <c r="C255" s="62" t="e">
        <f t="shared" si="22"/>
        <v>#REF!</v>
      </c>
      <c r="D255" s="63">
        <f t="shared" si="23"/>
        <v>1841.9495873492938</v>
      </c>
      <c r="E255" s="63">
        <f t="shared" si="24"/>
        <v>3.315509257228729</v>
      </c>
      <c r="F255" s="63">
        <f t="shared" si="25"/>
        <v>612.879351039817</v>
      </c>
      <c r="G255" s="105">
        <f t="shared" si="26"/>
        <v>1229.0702363094767</v>
      </c>
      <c r="H255" s="59" t="e">
        <f t="shared" si="27"/>
        <v>#REF!</v>
      </c>
    </row>
    <row r="256" spans="2:8" s="60" customFormat="1" ht="18" customHeight="1">
      <c r="B256" s="94">
        <f t="shared" si="21"/>
        <v>239</v>
      </c>
      <c r="C256" s="62" t="e">
        <f t="shared" si="22"/>
        <v>#REF!</v>
      </c>
      <c r="D256" s="63">
        <f t="shared" si="23"/>
        <v>1229.0702363094767</v>
      </c>
      <c r="E256" s="63">
        <f t="shared" si="24"/>
        <v>2.2123264253570585</v>
      </c>
      <c r="F256" s="63">
        <f t="shared" si="25"/>
        <v>613.9825338716887</v>
      </c>
      <c r="G256" s="105">
        <f t="shared" si="26"/>
        <v>615.087702437788</v>
      </c>
      <c r="H256" s="59" t="e">
        <f t="shared" si="27"/>
        <v>#REF!</v>
      </c>
    </row>
    <row r="257" spans="2:8" s="60" customFormat="1" ht="18" customHeight="1">
      <c r="B257" s="94">
        <f t="shared" si="21"/>
        <v>240</v>
      </c>
      <c r="C257" s="62" t="e">
        <f t="shared" si="22"/>
        <v>#REF!</v>
      </c>
      <c r="D257" s="63">
        <f t="shared" si="23"/>
        <v>615.087702437788</v>
      </c>
      <c r="E257" s="63">
        <f t="shared" si="24"/>
        <v>1.1071578643880187</v>
      </c>
      <c r="F257" s="63">
        <f t="shared" si="25"/>
        <v>615.0877024326578</v>
      </c>
      <c r="G257" s="105">
        <f t="shared" si="26"/>
        <v>5.130232239025645E-09</v>
      </c>
      <c r="H257" s="59" t="e">
        <f t="shared" si="27"/>
        <v>#REF!</v>
      </c>
    </row>
    <row r="258" spans="2:8" s="60" customFormat="1" ht="18" customHeight="1">
      <c r="B258" s="94">
        <f t="shared" si="21"/>
      </c>
      <c r="C258" s="62">
        <f t="shared" si="22"/>
      </c>
      <c r="D258" s="63">
        <f t="shared" si="23"/>
      </c>
      <c r="E258" s="63">
        <f t="shared" si="24"/>
      </c>
      <c r="F258" s="63">
        <f t="shared" si="25"/>
      </c>
      <c r="G258" s="105">
        <f t="shared" si="26"/>
      </c>
      <c r="H258" s="59">
        <f t="shared" si="27"/>
      </c>
    </row>
    <row r="259" spans="2:8" s="60" customFormat="1" ht="18" customHeight="1">
      <c r="B259" s="94">
        <f t="shared" si="21"/>
      </c>
      <c r="C259" s="62">
        <f t="shared" si="22"/>
      </c>
      <c r="D259" s="63">
        <f t="shared" si="23"/>
      </c>
      <c r="E259" s="63">
        <f t="shared" si="24"/>
      </c>
      <c r="F259" s="63">
        <f t="shared" si="25"/>
      </c>
      <c r="G259" s="105">
        <f t="shared" si="26"/>
      </c>
      <c r="H259" s="59">
        <f t="shared" si="27"/>
      </c>
    </row>
    <row r="260" spans="2:8" s="60" customFormat="1" ht="18" customHeight="1">
      <c r="B260" s="94">
        <f t="shared" si="21"/>
      </c>
      <c r="C260" s="62">
        <f t="shared" si="22"/>
      </c>
      <c r="D260" s="63">
        <f t="shared" si="23"/>
      </c>
      <c r="E260" s="63">
        <f t="shared" si="24"/>
      </c>
      <c r="F260" s="63">
        <f t="shared" si="25"/>
      </c>
      <c r="G260" s="105">
        <f t="shared" si="26"/>
      </c>
      <c r="H260" s="59">
        <f t="shared" si="27"/>
      </c>
    </row>
    <row r="261" spans="2:8" s="60" customFormat="1" ht="18" customHeight="1">
      <c r="B261" s="94">
        <f t="shared" si="21"/>
      </c>
      <c r="C261" s="62">
        <f t="shared" si="22"/>
      </c>
      <c r="D261" s="63">
        <f t="shared" si="23"/>
      </c>
      <c r="E261" s="63">
        <f t="shared" si="24"/>
      </c>
      <c r="F261" s="63">
        <f t="shared" si="25"/>
      </c>
      <c r="G261" s="105">
        <f t="shared" si="26"/>
      </c>
      <c r="H261" s="59">
        <f t="shared" si="27"/>
      </c>
    </row>
    <row r="262" spans="2:8" s="60" customFormat="1" ht="18" customHeight="1">
      <c r="B262" s="94">
        <f t="shared" si="21"/>
      </c>
      <c r="C262" s="62">
        <f t="shared" si="22"/>
      </c>
      <c r="D262" s="63">
        <f t="shared" si="23"/>
      </c>
      <c r="E262" s="63">
        <f t="shared" si="24"/>
      </c>
      <c r="F262" s="63">
        <f t="shared" si="25"/>
      </c>
      <c r="G262" s="105">
        <f t="shared" si="26"/>
      </c>
      <c r="H262" s="59">
        <f t="shared" si="27"/>
      </c>
    </row>
    <row r="263" spans="2:8" s="60" customFormat="1" ht="18" customHeight="1">
      <c r="B263" s="94">
        <f t="shared" si="21"/>
      </c>
      <c r="C263" s="62">
        <f t="shared" si="22"/>
      </c>
      <c r="D263" s="63">
        <f t="shared" si="23"/>
      </c>
      <c r="E263" s="63">
        <f t="shared" si="24"/>
      </c>
      <c r="F263" s="63">
        <f t="shared" si="25"/>
      </c>
      <c r="G263" s="105">
        <f t="shared" si="26"/>
      </c>
      <c r="H263" s="59">
        <f t="shared" si="27"/>
      </c>
    </row>
    <row r="264" spans="2:8" s="60" customFormat="1" ht="18" customHeight="1">
      <c r="B264" s="94">
        <f t="shared" si="21"/>
      </c>
      <c r="C264" s="62">
        <f t="shared" si="22"/>
      </c>
      <c r="D264" s="63">
        <f t="shared" si="23"/>
      </c>
      <c r="E264" s="63">
        <f t="shared" si="24"/>
      </c>
      <c r="F264" s="63">
        <f t="shared" si="25"/>
      </c>
      <c r="G264" s="105">
        <f t="shared" si="26"/>
      </c>
      <c r="H264" s="59">
        <f t="shared" si="27"/>
      </c>
    </row>
    <row r="265" spans="2:8" s="60" customFormat="1" ht="18" customHeight="1">
      <c r="B265" s="94">
        <f t="shared" si="21"/>
      </c>
      <c r="C265" s="62">
        <f t="shared" si="22"/>
      </c>
      <c r="D265" s="63">
        <f t="shared" si="23"/>
      </c>
      <c r="E265" s="63">
        <f t="shared" si="24"/>
      </c>
      <c r="F265" s="63">
        <f t="shared" si="25"/>
      </c>
      <c r="G265" s="105">
        <f t="shared" si="26"/>
      </c>
      <c r="H265" s="59">
        <f t="shared" si="27"/>
      </c>
    </row>
    <row r="266" spans="2:8" s="60" customFormat="1" ht="18" customHeight="1">
      <c r="B266" s="94">
        <f t="shared" si="21"/>
      </c>
      <c r="C266" s="62">
        <f t="shared" si="22"/>
      </c>
      <c r="D266" s="63">
        <f t="shared" si="23"/>
      </c>
      <c r="E266" s="63">
        <f t="shared" si="24"/>
      </c>
      <c r="F266" s="63">
        <f t="shared" si="25"/>
      </c>
      <c r="G266" s="105">
        <f t="shared" si="26"/>
      </c>
      <c r="H266" s="59">
        <f t="shared" si="27"/>
      </c>
    </row>
    <row r="267" spans="2:8" s="60" customFormat="1" ht="18" customHeight="1">
      <c r="B267" s="94">
        <f t="shared" si="21"/>
      </c>
      <c r="C267" s="62">
        <f t="shared" si="22"/>
      </c>
      <c r="D267" s="63">
        <f t="shared" si="23"/>
      </c>
      <c r="E267" s="63">
        <f t="shared" si="24"/>
      </c>
      <c r="F267" s="63">
        <f t="shared" si="25"/>
      </c>
      <c r="G267" s="105">
        <f t="shared" si="26"/>
      </c>
      <c r="H267" s="59">
        <f t="shared" si="27"/>
      </c>
    </row>
    <row r="268" spans="2:8" s="60" customFormat="1" ht="18" customHeight="1">
      <c r="B268" s="94">
        <f t="shared" si="21"/>
      </c>
      <c r="C268" s="62">
        <f t="shared" si="22"/>
      </c>
      <c r="D268" s="63">
        <f t="shared" si="23"/>
      </c>
      <c r="E268" s="63">
        <f t="shared" si="24"/>
      </c>
      <c r="F268" s="63">
        <f t="shared" si="25"/>
      </c>
      <c r="G268" s="105">
        <f t="shared" si="26"/>
      </c>
      <c r="H268" s="59">
        <f t="shared" si="27"/>
      </c>
    </row>
    <row r="269" spans="2:8" s="60" customFormat="1" ht="18" customHeight="1">
      <c r="B269" s="94">
        <f t="shared" si="21"/>
      </c>
      <c r="C269" s="62">
        <f t="shared" si="22"/>
      </c>
      <c r="D269" s="63">
        <f t="shared" si="23"/>
      </c>
      <c r="E269" s="63">
        <f t="shared" si="24"/>
      </c>
      <c r="F269" s="63">
        <f t="shared" si="25"/>
      </c>
      <c r="G269" s="105">
        <f t="shared" si="26"/>
      </c>
      <c r="H269" s="59">
        <f t="shared" si="27"/>
      </c>
    </row>
    <row r="270" spans="2:8" s="60" customFormat="1" ht="18" customHeight="1">
      <c r="B270" s="94">
        <f t="shared" si="21"/>
      </c>
      <c r="C270" s="62">
        <f t="shared" si="22"/>
      </c>
      <c r="D270" s="63">
        <f t="shared" si="23"/>
      </c>
      <c r="E270" s="63">
        <f t="shared" si="24"/>
      </c>
      <c r="F270" s="63">
        <f t="shared" si="25"/>
      </c>
      <c r="G270" s="105">
        <f t="shared" si="26"/>
      </c>
      <c r="H270" s="59">
        <f t="shared" si="27"/>
      </c>
    </row>
    <row r="271" spans="2:8" s="60" customFormat="1" ht="18" customHeight="1">
      <c r="B271" s="94">
        <f t="shared" si="21"/>
      </c>
      <c r="C271" s="62">
        <f t="shared" si="22"/>
      </c>
      <c r="D271" s="63">
        <f t="shared" si="23"/>
      </c>
      <c r="E271" s="63">
        <f t="shared" si="24"/>
      </c>
      <c r="F271" s="63">
        <f t="shared" si="25"/>
      </c>
      <c r="G271" s="105">
        <f t="shared" si="26"/>
      </c>
      <c r="H271" s="59">
        <f t="shared" si="27"/>
      </c>
    </row>
    <row r="272" spans="2:8" s="60" customFormat="1" ht="18" customHeight="1">
      <c r="B272" s="94">
        <f t="shared" si="21"/>
      </c>
      <c r="C272" s="62">
        <f t="shared" si="22"/>
      </c>
      <c r="D272" s="63">
        <f t="shared" si="23"/>
      </c>
      <c r="E272" s="63">
        <f t="shared" si="24"/>
      </c>
      <c r="F272" s="63">
        <f t="shared" si="25"/>
      </c>
      <c r="G272" s="105">
        <f t="shared" si="26"/>
      </c>
      <c r="H272" s="59">
        <f t="shared" si="27"/>
      </c>
    </row>
    <row r="273" spans="2:8" s="60" customFormat="1" ht="18" customHeight="1">
      <c r="B273" s="94">
        <f t="shared" si="21"/>
      </c>
      <c r="C273" s="62">
        <f t="shared" si="22"/>
      </c>
      <c r="D273" s="63">
        <f t="shared" si="23"/>
      </c>
      <c r="E273" s="63">
        <f t="shared" si="24"/>
      </c>
      <c r="F273" s="63">
        <f t="shared" si="25"/>
      </c>
      <c r="G273" s="105">
        <f t="shared" si="26"/>
      </c>
      <c r="H273" s="59">
        <f t="shared" si="27"/>
      </c>
    </row>
    <row r="274" spans="2:8" s="60" customFormat="1" ht="18" customHeight="1">
      <c r="B274" s="94">
        <f t="shared" si="21"/>
      </c>
      <c r="C274" s="62">
        <f t="shared" si="22"/>
      </c>
      <c r="D274" s="63">
        <f t="shared" si="23"/>
      </c>
      <c r="E274" s="63">
        <f t="shared" si="24"/>
      </c>
      <c r="F274" s="63">
        <f t="shared" si="25"/>
      </c>
      <c r="G274" s="105">
        <f t="shared" si="26"/>
      </c>
      <c r="H274" s="59">
        <f t="shared" si="27"/>
      </c>
    </row>
    <row r="275" spans="2:8" s="60" customFormat="1" ht="18" customHeight="1">
      <c r="B275" s="94">
        <f t="shared" si="21"/>
      </c>
      <c r="C275" s="62">
        <f t="shared" si="22"/>
      </c>
      <c r="D275" s="63">
        <f t="shared" si="23"/>
      </c>
      <c r="E275" s="63">
        <f t="shared" si="24"/>
      </c>
      <c r="F275" s="63">
        <f t="shared" si="25"/>
      </c>
      <c r="G275" s="105">
        <f t="shared" si="26"/>
      </c>
      <c r="H275" s="59">
        <f t="shared" si="27"/>
      </c>
    </row>
    <row r="276" spans="2:8" s="60" customFormat="1" ht="18" customHeight="1">
      <c r="B276" s="94">
        <f t="shared" si="21"/>
      </c>
      <c r="C276" s="62">
        <f t="shared" si="22"/>
      </c>
      <c r="D276" s="63">
        <f t="shared" si="23"/>
      </c>
      <c r="E276" s="63">
        <f t="shared" si="24"/>
      </c>
      <c r="F276" s="63">
        <f t="shared" si="25"/>
      </c>
      <c r="G276" s="105">
        <f t="shared" si="26"/>
      </c>
      <c r="H276" s="59">
        <f t="shared" si="27"/>
      </c>
    </row>
    <row r="277" spans="2:8" s="60" customFormat="1" ht="18" customHeight="1">
      <c r="B277" s="94">
        <f aca="true" t="shared" si="28" ref="B277:B340">pagam.Num</f>
      </c>
      <c r="C277" s="62">
        <f aca="true" t="shared" si="29" ref="C277:C340">Mostra.Data</f>
      </c>
      <c r="D277" s="63">
        <f aca="true" t="shared" si="30" ref="D277:D340">Bil.Iniz</f>
      </c>
      <c r="E277" s="63">
        <f aca="true" t="shared" si="31" ref="E277:E340">Interesse</f>
      </c>
      <c r="F277" s="63">
        <f aca="true" t="shared" si="32" ref="F277:F340">Capitale</f>
      </c>
      <c r="G277" s="105">
        <f aca="true" t="shared" si="33" ref="G277:G340">Bilancio.finale</f>
      </c>
      <c r="H277" s="59">
        <f aca="true" t="shared" si="34" ref="H277:H340">Interesse.Comp</f>
      </c>
    </row>
    <row r="278" spans="2:8" s="60" customFormat="1" ht="18" customHeight="1">
      <c r="B278" s="94">
        <f t="shared" si="28"/>
      </c>
      <c r="C278" s="62">
        <f t="shared" si="29"/>
      </c>
      <c r="D278" s="63">
        <f t="shared" si="30"/>
      </c>
      <c r="E278" s="63">
        <f t="shared" si="31"/>
      </c>
      <c r="F278" s="63">
        <f t="shared" si="32"/>
      </c>
      <c r="G278" s="105">
        <f t="shared" si="33"/>
      </c>
      <c r="H278" s="59">
        <f t="shared" si="34"/>
      </c>
    </row>
    <row r="279" spans="2:8" s="60" customFormat="1" ht="18" customHeight="1">
      <c r="B279" s="94">
        <f t="shared" si="28"/>
      </c>
      <c r="C279" s="62">
        <f t="shared" si="29"/>
      </c>
      <c r="D279" s="63">
        <f t="shared" si="30"/>
      </c>
      <c r="E279" s="63">
        <f t="shared" si="31"/>
      </c>
      <c r="F279" s="63">
        <f t="shared" si="32"/>
      </c>
      <c r="G279" s="105">
        <f t="shared" si="33"/>
      </c>
      <c r="H279" s="59">
        <f t="shared" si="34"/>
      </c>
    </row>
    <row r="280" spans="2:8" s="60" customFormat="1" ht="18" customHeight="1">
      <c r="B280" s="94">
        <f t="shared" si="28"/>
      </c>
      <c r="C280" s="62">
        <f t="shared" si="29"/>
      </c>
      <c r="D280" s="63">
        <f t="shared" si="30"/>
      </c>
      <c r="E280" s="63">
        <f t="shared" si="31"/>
      </c>
      <c r="F280" s="63">
        <f t="shared" si="32"/>
      </c>
      <c r="G280" s="105">
        <f t="shared" si="33"/>
      </c>
      <c r="H280" s="59">
        <f t="shared" si="34"/>
      </c>
    </row>
    <row r="281" spans="2:8" s="60" customFormat="1" ht="18" customHeight="1">
      <c r="B281" s="94">
        <f t="shared" si="28"/>
      </c>
      <c r="C281" s="62">
        <f t="shared" si="29"/>
      </c>
      <c r="D281" s="63">
        <f t="shared" si="30"/>
      </c>
      <c r="E281" s="63">
        <f t="shared" si="31"/>
      </c>
      <c r="F281" s="63">
        <f t="shared" si="32"/>
      </c>
      <c r="G281" s="105">
        <f t="shared" si="33"/>
      </c>
      <c r="H281" s="59">
        <f t="shared" si="34"/>
      </c>
    </row>
    <row r="282" spans="2:8" s="60" customFormat="1" ht="18" customHeight="1">
      <c r="B282" s="94">
        <f t="shared" si="28"/>
      </c>
      <c r="C282" s="62">
        <f t="shared" si="29"/>
      </c>
      <c r="D282" s="63">
        <f t="shared" si="30"/>
      </c>
      <c r="E282" s="63">
        <f t="shared" si="31"/>
      </c>
      <c r="F282" s="63">
        <f t="shared" si="32"/>
      </c>
      <c r="G282" s="105">
        <f t="shared" si="33"/>
      </c>
      <c r="H282" s="59">
        <f t="shared" si="34"/>
      </c>
    </row>
    <row r="283" spans="2:8" s="60" customFormat="1" ht="18" customHeight="1">
      <c r="B283" s="94">
        <f t="shared" si="28"/>
      </c>
      <c r="C283" s="62">
        <f t="shared" si="29"/>
      </c>
      <c r="D283" s="63">
        <f t="shared" si="30"/>
      </c>
      <c r="E283" s="63">
        <f t="shared" si="31"/>
      </c>
      <c r="F283" s="63">
        <f t="shared" si="32"/>
      </c>
      <c r="G283" s="105">
        <f t="shared" si="33"/>
      </c>
      <c r="H283" s="59">
        <f t="shared" si="34"/>
      </c>
    </row>
    <row r="284" spans="2:8" s="60" customFormat="1" ht="18" customHeight="1">
      <c r="B284" s="94">
        <f t="shared" si="28"/>
      </c>
      <c r="C284" s="62">
        <f t="shared" si="29"/>
      </c>
      <c r="D284" s="63">
        <f t="shared" si="30"/>
      </c>
      <c r="E284" s="63">
        <f t="shared" si="31"/>
      </c>
      <c r="F284" s="63">
        <f t="shared" si="32"/>
      </c>
      <c r="G284" s="105">
        <f t="shared" si="33"/>
      </c>
      <c r="H284" s="59">
        <f t="shared" si="34"/>
      </c>
    </row>
    <row r="285" spans="2:8" s="60" customFormat="1" ht="18" customHeight="1">
      <c r="B285" s="94">
        <f t="shared" si="28"/>
      </c>
      <c r="C285" s="62">
        <f t="shared" si="29"/>
      </c>
      <c r="D285" s="63">
        <f t="shared" si="30"/>
      </c>
      <c r="E285" s="63">
        <f t="shared" si="31"/>
      </c>
      <c r="F285" s="63">
        <f t="shared" si="32"/>
      </c>
      <c r="G285" s="105">
        <f t="shared" si="33"/>
      </c>
      <c r="H285" s="59">
        <f t="shared" si="34"/>
      </c>
    </row>
    <row r="286" spans="2:8" s="60" customFormat="1" ht="18" customHeight="1">
      <c r="B286" s="94">
        <f t="shared" si="28"/>
      </c>
      <c r="C286" s="62">
        <f t="shared" si="29"/>
      </c>
      <c r="D286" s="63">
        <f t="shared" si="30"/>
      </c>
      <c r="E286" s="63">
        <f t="shared" si="31"/>
      </c>
      <c r="F286" s="63">
        <f t="shared" si="32"/>
      </c>
      <c r="G286" s="105">
        <f t="shared" si="33"/>
      </c>
      <c r="H286" s="59">
        <f t="shared" si="34"/>
      </c>
    </row>
    <row r="287" spans="2:8" s="60" customFormat="1" ht="18" customHeight="1">
      <c r="B287" s="94">
        <f t="shared" si="28"/>
      </c>
      <c r="C287" s="62">
        <f t="shared" si="29"/>
      </c>
      <c r="D287" s="63">
        <f t="shared" si="30"/>
      </c>
      <c r="E287" s="63">
        <f t="shared" si="31"/>
      </c>
      <c r="F287" s="63">
        <f t="shared" si="32"/>
      </c>
      <c r="G287" s="105">
        <f t="shared" si="33"/>
      </c>
      <c r="H287" s="59">
        <f t="shared" si="34"/>
      </c>
    </row>
    <row r="288" spans="2:8" s="60" customFormat="1" ht="18" customHeight="1">
      <c r="B288" s="94">
        <f t="shared" si="28"/>
      </c>
      <c r="C288" s="62">
        <f t="shared" si="29"/>
      </c>
      <c r="D288" s="63">
        <f t="shared" si="30"/>
      </c>
      <c r="E288" s="63">
        <f t="shared" si="31"/>
      </c>
      <c r="F288" s="63">
        <f t="shared" si="32"/>
      </c>
      <c r="G288" s="105">
        <f t="shared" si="33"/>
      </c>
      <c r="H288" s="59">
        <f t="shared" si="34"/>
      </c>
    </row>
    <row r="289" spans="2:8" s="60" customFormat="1" ht="18" customHeight="1">
      <c r="B289" s="94">
        <f t="shared" si="28"/>
      </c>
      <c r="C289" s="62">
        <f t="shared" si="29"/>
      </c>
      <c r="D289" s="63">
        <f t="shared" si="30"/>
      </c>
      <c r="E289" s="63">
        <f t="shared" si="31"/>
      </c>
      <c r="F289" s="63">
        <f t="shared" si="32"/>
      </c>
      <c r="G289" s="105">
        <f t="shared" si="33"/>
      </c>
      <c r="H289" s="59">
        <f t="shared" si="34"/>
      </c>
    </row>
    <row r="290" spans="2:8" s="60" customFormat="1" ht="18" customHeight="1">
      <c r="B290" s="94">
        <f t="shared" si="28"/>
      </c>
      <c r="C290" s="62">
        <f t="shared" si="29"/>
      </c>
      <c r="D290" s="63">
        <f t="shared" si="30"/>
      </c>
      <c r="E290" s="63">
        <f t="shared" si="31"/>
      </c>
      <c r="F290" s="63">
        <f t="shared" si="32"/>
      </c>
      <c r="G290" s="105">
        <f t="shared" si="33"/>
      </c>
      <c r="H290" s="59">
        <f t="shared" si="34"/>
      </c>
    </row>
    <row r="291" spans="2:8" s="60" customFormat="1" ht="18" customHeight="1">
      <c r="B291" s="94">
        <f t="shared" si="28"/>
      </c>
      <c r="C291" s="62">
        <f t="shared" si="29"/>
      </c>
      <c r="D291" s="63">
        <f t="shared" si="30"/>
      </c>
      <c r="E291" s="63">
        <f t="shared" si="31"/>
      </c>
      <c r="F291" s="63">
        <f t="shared" si="32"/>
      </c>
      <c r="G291" s="105">
        <f t="shared" si="33"/>
      </c>
      <c r="H291" s="59">
        <f t="shared" si="34"/>
      </c>
    </row>
    <row r="292" spans="2:8" s="60" customFormat="1" ht="18" customHeight="1">
      <c r="B292" s="94">
        <f t="shared" si="28"/>
      </c>
      <c r="C292" s="62">
        <f t="shared" si="29"/>
      </c>
      <c r="D292" s="63">
        <f t="shared" si="30"/>
      </c>
      <c r="E292" s="63">
        <f t="shared" si="31"/>
      </c>
      <c r="F292" s="63">
        <f t="shared" si="32"/>
      </c>
      <c r="G292" s="105">
        <f t="shared" si="33"/>
      </c>
      <c r="H292" s="59">
        <f t="shared" si="34"/>
      </c>
    </row>
    <row r="293" spans="2:8" s="60" customFormat="1" ht="18" customHeight="1">
      <c r="B293" s="94">
        <f t="shared" si="28"/>
      </c>
      <c r="C293" s="62">
        <f t="shared" si="29"/>
      </c>
      <c r="D293" s="63">
        <f t="shared" si="30"/>
      </c>
      <c r="E293" s="63">
        <f t="shared" si="31"/>
      </c>
      <c r="F293" s="63">
        <f t="shared" si="32"/>
      </c>
      <c r="G293" s="105">
        <f t="shared" si="33"/>
      </c>
      <c r="H293" s="59">
        <f t="shared" si="34"/>
      </c>
    </row>
    <row r="294" spans="2:8" s="60" customFormat="1" ht="18" customHeight="1">
      <c r="B294" s="94">
        <f t="shared" si="28"/>
      </c>
      <c r="C294" s="62">
        <f t="shared" si="29"/>
      </c>
      <c r="D294" s="63">
        <f t="shared" si="30"/>
      </c>
      <c r="E294" s="63">
        <f t="shared" si="31"/>
      </c>
      <c r="F294" s="63">
        <f t="shared" si="32"/>
      </c>
      <c r="G294" s="105">
        <f t="shared" si="33"/>
      </c>
      <c r="H294" s="59">
        <f t="shared" si="34"/>
      </c>
    </row>
    <row r="295" spans="2:8" s="60" customFormat="1" ht="18" customHeight="1">
      <c r="B295" s="94">
        <f t="shared" si="28"/>
      </c>
      <c r="C295" s="62">
        <f t="shared" si="29"/>
      </c>
      <c r="D295" s="63">
        <f t="shared" si="30"/>
      </c>
      <c r="E295" s="63">
        <f t="shared" si="31"/>
      </c>
      <c r="F295" s="63">
        <f t="shared" si="32"/>
      </c>
      <c r="G295" s="105">
        <f t="shared" si="33"/>
      </c>
      <c r="H295" s="59">
        <f t="shared" si="34"/>
      </c>
    </row>
    <row r="296" spans="2:8" s="60" customFormat="1" ht="18" customHeight="1">
      <c r="B296" s="94">
        <f t="shared" si="28"/>
      </c>
      <c r="C296" s="62">
        <f t="shared" si="29"/>
      </c>
      <c r="D296" s="63">
        <f t="shared" si="30"/>
      </c>
      <c r="E296" s="63">
        <f t="shared" si="31"/>
      </c>
      <c r="F296" s="63">
        <f t="shared" si="32"/>
      </c>
      <c r="G296" s="105">
        <f t="shared" si="33"/>
      </c>
      <c r="H296" s="59">
        <f t="shared" si="34"/>
      </c>
    </row>
    <row r="297" spans="2:8" s="60" customFormat="1" ht="18" customHeight="1">
      <c r="B297" s="94">
        <f t="shared" si="28"/>
      </c>
      <c r="C297" s="62">
        <f t="shared" si="29"/>
      </c>
      <c r="D297" s="63">
        <f t="shared" si="30"/>
      </c>
      <c r="E297" s="63">
        <f t="shared" si="31"/>
      </c>
      <c r="F297" s="63">
        <f t="shared" si="32"/>
      </c>
      <c r="G297" s="105">
        <f t="shared" si="33"/>
      </c>
      <c r="H297" s="59">
        <f t="shared" si="34"/>
      </c>
    </row>
    <row r="298" spans="2:8" s="60" customFormat="1" ht="18" customHeight="1">
      <c r="B298" s="94">
        <f t="shared" si="28"/>
      </c>
      <c r="C298" s="62">
        <f t="shared" si="29"/>
      </c>
      <c r="D298" s="63">
        <f t="shared" si="30"/>
      </c>
      <c r="E298" s="63">
        <f t="shared" si="31"/>
      </c>
      <c r="F298" s="63">
        <f t="shared" si="32"/>
      </c>
      <c r="G298" s="105">
        <f t="shared" si="33"/>
      </c>
      <c r="H298" s="59">
        <f t="shared" si="34"/>
      </c>
    </row>
    <row r="299" spans="2:8" s="60" customFormat="1" ht="18" customHeight="1">
      <c r="B299" s="94">
        <f t="shared" si="28"/>
      </c>
      <c r="C299" s="62">
        <f t="shared" si="29"/>
      </c>
      <c r="D299" s="63">
        <f t="shared" si="30"/>
      </c>
      <c r="E299" s="63">
        <f t="shared" si="31"/>
      </c>
      <c r="F299" s="63">
        <f t="shared" si="32"/>
      </c>
      <c r="G299" s="105">
        <f t="shared" si="33"/>
      </c>
      <c r="H299" s="59">
        <f t="shared" si="34"/>
      </c>
    </row>
    <row r="300" spans="2:8" s="60" customFormat="1" ht="18" customHeight="1">
      <c r="B300" s="94">
        <f t="shared" si="28"/>
      </c>
      <c r="C300" s="62">
        <f t="shared" si="29"/>
      </c>
      <c r="D300" s="63">
        <f t="shared" si="30"/>
      </c>
      <c r="E300" s="63">
        <f t="shared" si="31"/>
      </c>
      <c r="F300" s="63">
        <f t="shared" si="32"/>
      </c>
      <c r="G300" s="105">
        <f t="shared" si="33"/>
      </c>
      <c r="H300" s="59">
        <f t="shared" si="34"/>
      </c>
    </row>
    <row r="301" spans="2:8" s="60" customFormat="1" ht="18" customHeight="1">
      <c r="B301" s="94">
        <f t="shared" si="28"/>
      </c>
      <c r="C301" s="62">
        <f t="shared" si="29"/>
      </c>
      <c r="D301" s="63">
        <f t="shared" si="30"/>
      </c>
      <c r="E301" s="63">
        <f t="shared" si="31"/>
      </c>
      <c r="F301" s="63">
        <f t="shared" si="32"/>
      </c>
      <c r="G301" s="105">
        <f t="shared" si="33"/>
      </c>
      <c r="H301" s="59">
        <f t="shared" si="34"/>
      </c>
    </row>
    <row r="302" spans="2:8" s="60" customFormat="1" ht="18" customHeight="1">
      <c r="B302" s="94">
        <f t="shared" si="28"/>
      </c>
      <c r="C302" s="62">
        <f t="shared" si="29"/>
      </c>
      <c r="D302" s="63">
        <f t="shared" si="30"/>
      </c>
      <c r="E302" s="63">
        <f t="shared" si="31"/>
      </c>
      <c r="F302" s="63">
        <f t="shared" si="32"/>
      </c>
      <c r="G302" s="105">
        <f t="shared" si="33"/>
      </c>
      <c r="H302" s="59">
        <f t="shared" si="34"/>
      </c>
    </row>
    <row r="303" spans="2:8" s="60" customFormat="1" ht="18" customHeight="1">
      <c r="B303" s="94">
        <f t="shared" si="28"/>
      </c>
      <c r="C303" s="62">
        <f t="shared" si="29"/>
      </c>
      <c r="D303" s="63">
        <f t="shared" si="30"/>
      </c>
      <c r="E303" s="63">
        <f t="shared" si="31"/>
      </c>
      <c r="F303" s="63">
        <f t="shared" si="32"/>
      </c>
      <c r="G303" s="105">
        <f t="shared" si="33"/>
      </c>
      <c r="H303" s="59">
        <f t="shared" si="34"/>
      </c>
    </row>
    <row r="304" spans="2:8" s="60" customFormat="1" ht="18" customHeight="1">
      <c r="B304" s="94">
        <f t="shared" si="28"/>
      </c>
      <c r="C304" s="62">
        <f t="shared" si="29"/>
      </c>
      <c r="D304" s="63">
        <f t="shared" si="30"/>
      </c>
      <c r="E304" s="63">
        <f t="shared" si="31"/>
      </c>
      <c r="F304" s="63">
        <f t="shared" si="32"/>
      </c>
      <c r="G304" s="105">
        <f t="shared" si="33"/>
      </c>
      <c r="H304" s="59">
        <f t="shared" si="34"/>
      </c>
    </row>
    <row r="305" spans="2:8" s="60" customFormat="1" ht="18" customHeight="1">
      <c r="B305" s="94">
        <f t="shared" si="28"/>
      </c>
      <c r="C305" s="62">
        <f t="shared" si="29"/>
      </c>
      <c r="D305" s="63">
        <f t="shared" si="30"/>
      </c>
      <c r="E305" s="63">
        <f t="shared" si="31"/>
      </c>
      <c r="F305" s="63">
        <f t="shared" si="32"/>
      </c>
      <c r="G305" s="105">
        <f t="shared" si="33"/>
      </c>
      <c r="H305" s="59">
        <f t="shared" si="34"/>
      </c>
    </row>
    <row r="306" spans="2:8" s="60" customFormat="1" ht="18" customHeight="1">
      <c r="B306" s="94">
        <f t="shared" si="28"/>
      </c>
      <c r="C306" s="62">
        <f t="shared" si="29"/>
      </c>
      <c r="D306" s="63">
        <f t="shared" si="30"/>
      </c>
      <c r="E306" s="63">
        <f t="shared" si="31"/>
      </c>
      <c r="F306" s="63">
        <f t="shared" si="32"/>
      </c>
      <c r="G306" s="105">
        <f t="shared" si="33"/>
      </c>
      <c r="H306" s="59">
        <f t="shared" si="34"/>
      </c>
    </row>
    <row r="307" spans="2:8" s="60" customFormat="1" ht="18" customHeight="1">
      <c r="B307" s="94">
        <f t="shared" si="28"/>
      </c>
      <c r="C307" s="62">
        <f t="shared" si="29"/>
      </c>
      <c r="D307" s="63">
        <f t="shared" si="30"/>
      </c>
      <c r="E307" s="63">
        <f t="shared" si="31"/>
      </c>
      <c r="F307" s="63">
        <f t="shared" si="32"/>
      </c>
      <c r="G307" s="105">
        <f t="shared" si="33"/>
      </c>
      <c r="H307" s="59">
        <f t="shared" si="34"/>
      </c>
    </row>
    <row r="308" spans="2:8" s="60" customFormat="1" ht="18" customHeight="1">
      <c r="B308" s="94">
        <f t="shared" si="28"/>
      </c>
      <c r="C308" s="62">
        <f t="shared" si="29"/>
      </c>
      <c r="D308" s="63">
        <f t="shared" si="30"/>
      </c>
      <c r="E308" s="63">
        <f t="shared" si="31"/>
      </c>
      <c r="F308" s="63">
        <f t="shared" si="32"/>
      </c>
      <c r="G308" s="105">
        <f t="shared" si="33"/>
      </c>
      <c r="H308" s="59">
        <f t="shared" si="34"/>
      </c>
    </row>
    <row r="309" spans="2:8" s="60" customFormat="1" ht="18" customHeight="1">
      <c r="B309" s="94">
        <f t="shared" si="28"/>
      </c>
      <c r="C309" s="62">
        <f t="shared" si="29"/>
      </c>
      <c r="D309" s="63">
        <f t="shared" si="30"/>
      </c>
      <c r="E309" s="63">
        <f t="shared" si="31"/>
      </c>
      <c r="F309" s="63">
        <f t="shared" si="32"/>
      </c>
      <c r="G309" s="105">
        <f t="shared" si="33"/>
      </c>
      <c r="H309" s="59">
        <f t="shared" si="34"/>
      </c>
    </row>
    <row r="310" spans="2:8" s="60" customFormat="1" ht="18" customHeight="1">
      <c r="B310" s="94">
        <f t="shared" si="28"/>
      </c>
      <c r="C310" s="62">
        <f t="shared" si="29"/>
      </c>
      <c r="D310" s="63">
        <f t="shared" si="30"/>
      </c>
      <c r="E310" s="63">
        <f t="shared" si="31"/>
      </c>
      <c r="F310" s="63">
        <f t="shared" si="32"/>
      </c>
      <c r="G310" s="105">
        <f t="shared" si="33"/>
      </c>
      <c r="H310" s="59">
        <f t="shared" si="34"/>
      </c>
    </row>
    <row r="311" spans="2:8" s="60" customFormat="1" ht="18" customHeight="1">
      <c r="B311" s="94">
        <f t="shared" si="28"/>
      </c>
      <c r="C311" s="62">
        <f t="shared" si="29"/>
      </c>
      <c r="D311" s="63">
        <f t="shared" si="30"/>
      </c>
      <c r="E311" s="63">
        <f t="shared" si="31"/>
      </c>
      <c r="F311" s="63">
        <f t="shared" si="32"/>
      </c>
      <c r="G311" s="105">
        <f t="shared" si="33"/>
      </c>
      <c r="H311" s="59">
        <f t="shared" si="34"/>
      </c>
    </row>
    <row r="312" spans="2:8" s="60" customFormat="1" ht="18" customHeight="1">
      <c r="B312" s="94">
        <f t="shared" si="28"/>
      </c>
      <c r="C312" s="62">
        <f t="shared" si="29"/>
      </c>
      <c r="D312" s="63">
        <f t="shared" si="30"/>
      </c>
      <c r="E312" s="63">
        <f t="shared" si="31"/>
      </c>
      <c r="F312" s="63">
        <f t="shared" si="32"/>
      </c>
      <c r="G312" s="105">
        <f t="shared" si="33"/>
      </c>
      <c r="H312" s="59">
        <f t="shared" si="34"/>
      </c>
    </row>
    <row r="313" spans="2:8" s="60" customFormat="1" ht="18" customHeight="1">
      <c r="B313" s="94">
        <f t="shared" si="28"/>
      </c>
      <c r="C313" s="62">
        <f t="shared" si="29"/>
      </c>
      <c r="D313" s="63">
        <f t="shared" si="30"/>
      </c>
      <c r="E313" s="63">
        <f t="shared" si="31"/>
      </c>
      <c r="F313" s="63">
        <f t="shared" si="32"/>
      </c>
      <c r="G313" s="105">
        <f t="shared" si="33"/>
      </c>
      <c r="H313" s="59">
        <f t="shared" si="34"/>
      </c>
    </row>
    <row r="314" spans="2:8" s="60" customFormat="1" ht="18" customHeight="1">
      <c r="B314" s="94">
        <f t="shared" si="28"/>
      </c>
      <c r="C314" s="62">
        <f t="shared" si="29"/>
      </c>
      <c r="D314" s="63">
        <f t="shared" si="30"/>
      </c>
      <c r="E314" s="63">
        <f t="shared" si="31"/>
      </c>
      <c r="F314" s="63">
        <f t="shared" si="32"/>
      </c>
      <c r="G314" s="105">
        <f t="shared" si="33"/>
      </c>
      <c r="H314" s="59">
        <f t="shared" si="34"/>
      </c>
    </row>
    <row r="315" spans="2:8" s="60" customFormat="1" ht="18" customHeight="1">
      <c r="B315" s="94">
        <f t="shared" si="28"/>
      </c>
      <c r="C315" s="62">
        <f t="shared" si="29"/>
      </c>
      <c r="D315" s="63">
        <f t="shared" si="30"/>
      </c>
      <c r="E315" s="63">
        <f t="shared" si="31"/>
      </c>
      <c r="F315" s="63">
        <f t="shared" si="32"/>
      </c>
      <c r="G315" s="105">
        <f t="shared" si="33"/>
      </c>
      <c r="H315" s="59">
        <f t="shared" si="34"/>
      </c>
    </row>
    <row r="316" spans="2:8" s="60" customFormat="1" ht="18" customHeight="1">
      <c r="B316" s="94">
        <f t="shared" si="28"/>
      </c>
      <c r="C316" s="62">
        <f t="shared" si="29"/>
      </c>
      <c r="D316" s="63">
        <f t="shared" si="30"/>
      </c>
      <c r="E316" s="63">
        <f t="shared" si="31"/>
      </c>
      <c r="F316" s="63">
        <f t="shared" si="32"/>
      </c>
      <c r="G316" s="105">
        <f t="shared" si="33"/>
      </c>
      <c r="H316" s="59">
        <f t="shared" si="34"/>
      </c>
    </row>
    <row r="317" spans="2:8" s="60" customFormat="1" ht="18" customHeight="1">
      <c r="B317" s="94">
        <f t="shared" si="28"/>
      </c>
      <c r="C317" s="62">
        <f t="shared" si="29"/>
      </c>
      <c r="D317" s="63">
        <f t="shared" si="30"/>
      </c>
      <c r="E317" s="63">
        <f t="shared" si="31"/>
      </c>
      <c r="F317" s="63">
        <f t="shared" si="32"/>
      </c>
      <c r="G317" s="105">
        <f t="shared" si="33"/>
      </c>
      <c r="H317" s="59">
        <f t="shared" si="34"/>
      </c>
    </row>
    <row r="318" spans="2:8" s="60" customFormat="1" ht="18" customHeight="1">
      <c r="B318" s="94">
        <f t="shared" si="28"/>
      </c>
      <c r="C318" s="62">
        <f t="shared" si="29"/>
      </c>
      <c r="D318" s="63">
        <f t="shared" si="30"/>
      </c>
      <c r="E318" s="63">
        <f t="shared" si="31"/>
      </c>
      <c r="F318" s="63">
        <f t="shared" si="32"/>
      </c>
      <c r="G318" s="105">
        <f t="shared" si="33"/>
      </c>
      <c r="H318" s="59">
        <f t="shared" si="34"/>
      </c>
    </row>
    <row r="319" spans="2:8" s="60" customFormat="1" ht="18" customHeight="1">
      <c r="B319" s="94">
        <f t="shared" si="28"/>
      </c>
      <c r="C319" s="62">
        <f t="shared" si="29"/>
      </c>
      <c r="D319" s="63">
        <f t="shared" si="30"/>
      </c>
      <c r="E319" s="63">
        <f t="shared" si="31"/>
      </c>
      <c r="F319" s="63">
        <f t="shared" si="32"/>
      </c>
      <c r="G319" s="105">
        <f t="shared" si="33"/>
      </c>
      <c r="H319" s="59">
        <f t="shared" si="34"/>
      </c>
    </row>
    <row r="320" spans="2:8" s="60" customFormat="1" ht="18" customHeight="1">
      <c r="B320" s="94">
        <f t="shared" si="28"/>
      </c>
      <c r="C320" s="62">
        <f t="shared" si="29"/>
      </c>
      <c r="D320" s="63">
        <f t="shared" si="30"/>
      </c>
      <c r="E320" s="63">
        <f t="shared" si="31"/>
      </c>
      <c r="F320" s="63">
        <f t="shared" si="32"/>
      </c>
      <c r="G320" s="105">
        <f t="shared" si="33"/>
      </c>
      <c r="H320" s="59">
        <f t="shared" si="34"/>
      </c>
    </row>
    <row r="321" spans="2:8" s="60" customFormat="1" ht="18" customHeight="1">
      <c r="B321" s="94">
        <f t="shared" si="28"/>
      </c>
      <c r="C321" s="62">
        <f t="shared" si="29"/>
      </c>
      <c r="D321" s="63">
        <f t="shared" si="30"/>
      </c>
      <c r="E321" s="63">
        <f t="shared" si="31"/>
      </c>
      <c r="F321" s="63">
        <f t="shared" si="32"/>
      </c>
      <c r="G321" s="105">
        <f t="shared" si="33"/>
      </c>
      <c r="H321" s="59">
        <f t="shared" si="34"/>
      </c>
    </row>
    <row r="322" spans="2:8" s="60" customFormat="1" ht="18" customHeight="1">
      <c r="B322" s="94">
        <f t="shared" si="28"/>
      </c>
      <c r="C322" s="62">
        <f t="shared" si="29"/>
      </c>
      <c r="D322" s="63">
        <f t="shared" si="30"/>
      </c>
      <c r="E322" s="63">
        <f t="shared" si="31"/>
      </c>
      <c r="F322" s="63">
        <f t="shared" si="32"/>
      </c>
      <c r="G322" s="105">
        <f t="shared" si="33"/>
      </c>
      <c r="H322" s="59">
        <f t="shared" si="34"/>
      </c>
    </row>
    <row r="323" spans="2:8" s="60" customFormat="1" ht="18" customHeight="1">
      <c r="B323" s="94">
        <f t="shared" si="28"/>
      </c>
      <c r="C323" s="62">
        <f t="shared" si="29"/>
      </c>
      <c r="D323" s="63">
        <f t="shared" si="30"/>
      </c>
      <c r="E323" s="63">
        <f t="shared" si="31"/>
      </c>
      <c r="F323" s="63">
        <f t="shared" si="32"/>
      </c>
      <c r="G323" s="105">
        <f t="shared" si="33"/>
      </c>
      <c r="H323" s="59">
        <f t="shared" si="34"/>
      </c>
    </row>
    <row r="324" spans="2:8" s="60" customFormat="1" ht="18" customHeight="1">
      <c r="B324" s="94">
        <f t="shared" si="28"/>
      </c>
      <c r="C324" s="62">
        <f t="shared" si="29"/>
      </c>
      <c r="D324" s="63">
        <f t="shared" si="30"/>
      </c>
      <c r="E324" s="63">
        <f t="shared" si="31"/>
      </c>
      <c r="F324" s="63">
        <f t="shared" si="32"/>
      </c>
      <c r="G324" s="105">
        <f t="shared" si="33"/>
      </c>
      <c r="H324" s="59">
        <f t="shared" si="34"/>
      </c>
    </row>
    <row r="325" spans="2:8" s="60" customFormat="1" ht="18" customHeight="1">
      <c r="B325" s="94">
        <f t="shared" si="28"/>
      </c>
      <c r="C325" s="62">
        <f t="shared" si="29"/>
      </c>
      <c r="D325" s="63">
        <f t="shared" si="30"/>
      </c>
      <c r="E325" s="63">
        <f t="shared" si="31"/>
      </c>
      <c r="F325" s="63">
        <f t="shared" si="32"/>
      </c>
      <c r="G325" s="105">
        <f t="shared" si="33"/>
      </c>
      <c r="H325" s="59">
        <f t="shared" si="34"/>
      </c>
    </row>
    <row r="326" spans="2:8" s="60" customFormat="1" ht="18" customHeight="1">
      <c r="B326" s="94">
        <f t="shared" si="28"/>
      </c>
      <c r="C326" s="62">
        <f t="shared" si="29"/>
      </c>
      <c r="D326" s="63">
        <f t="shared" si="30"/>
      </c>
      <c r="E326" s="63">
        <f t="shared" si="31"/>
      </c>
      <c r="F326" s="63">
        <f t="shared" si="32"/>
      </c>
      <c r="G326" s="105">
        <f t="shared" si="33"/>
      </c>
      <c r="H326" s="59">
        <f t="shared" si="34"/>
      </c>
    </row>
    <row r="327" spans="2:8" s="60" customFormat="1" ht="18" customHeight="1">
      <c r="B327" s="94">
        <f t="shared" si="28"/>
      </c>
      <c r="C327" s="62">
        <f t="shared" si="29"/>
      </c>
      <c r="D327" s="63">
        <f t="shared" si="30"/>
      </c>
      <c r="E327" s="63">
        <f t="shared" si="31"/>
      </c>
      <c r="F327" s="63">
        <f t="shared" si="32"/>
      </c>
      <c r="G327" s="105">
        <f t="shared" si="33"/>
      </c>
      <c r="H327" s="59">
        <f t="shared" si="34"/>
      </c>
    </row>
    <row r="328" spans="2:8" s="60" customFormat="1" ht="18" customHeight="1">
      <c r="B328" s="94">
        <f t="shared" si="28"/>
      </c>
      <c r="C328" s="62">
        <f t="shared" si="29"/>
      </c>
      <c r="D328" s="63">
        <f t="shared" si="30"/>
      </c>
      <c r="E328" s="63">
        <f t="shared" si="31"/>
      </c>
      <c r="F328" s="63">
        <f t="shared" si="32"/>
      </c>
      <c r="G328" s="105">
        <f t="shared" si="33"/>
      </c>
      <c r="H328" s="59">
        <f t="shared" si="34"/>
      </c>
    </row>
    <row r="329" spans="2:8" s="60" customFormat="1" ht="18" customHeight="1">
      <c r="B329" s="94">
        <f t="shared" si="28"/>
      </c>
      <c r="C329" s="62">
        <f t="shared" si="29"/>
      </c>
      <c r="D329" s="63">
        <f t="shared" si="30"/>
      </c>
      <c r="E329" s="63">
        <f t="shared" si="31"/>
      </c>
      <c r="F329" s="63">
        <f t="shared" si="32"/>
      </c>
      <c r="G329" s="105">
        <f t="shared" si="33"/>
      </c>
      <c r="H329" s="59">
        <f t="shared" si="34"/>
      </c>
    </row>
    <row r="330" spans="2:8" s="60" customFormat="1" ht="18" customHeight="1">
      <c r="B330" s="94">
        <f t="shared" si="28"/>
      </c>
      <c r="C330" s="62">
        <f t="shared" si="29"/>
      </c>
      <c r="D330" s="63">
        <f t="shared" si="30"/>
      </c>
      <c r="E330" s="63">
        <f t="shared" si="31"/>
      </c>
      <c r="F330" s="63">
        <f t="shared" si="32"/>
      </c>
      <c r="G330" s="105">
        <f t="shared" si="33"/>
      </c>
      <c r="H330" s="59">
        <f t="shared" si="34"/>
      </c>
    </row>
    <row r="331" spans="2:8" s="60" customFormat="1" ht="18" customHeight="1">
      <c r="B331" s="94">
        <f t="shared" si="28"/>
      </c>
      <c r="C331" s="62">
        <f t="shared" si="29"/>
      </c>
      <c r="D331" s="63">
        <f t="shared" si="30"/>
      </c>
      <c r="E331" s="63">
        <f t="shared" si="31"/>
      </c>
      <c r="F331" s="63">
        <f t="shared" si="32"/>
      </c>
      <c r="G331" s="105">
        <f t="shared" si="33"/>
      </c>
      <c r="H331" s="59">
        <f t="shared" si="34"/>
      </c>
    </row>
    <row r="332" spans="2:8" s="60" customFormat="1" ht="18" customHeight="1">
      <c r="B332" s="94">
        <f t="shared" si="28"/>
      </c>
      <c r="C332" s="62">
        <f t="shared" si="29"/>
      </c>
      <c r="D332" s="63">
        <f t="shared" si="30"/>
      </c>
      <c r="E332" s="63">
        <f t="shared" si="31"/>
      </c>
      <c r="F332" s="63">
        <f t="shared" si="32"/>
      </c>
      <c r="G332" s="105">
        <f t="shared" si="33"/>
      </c>
      <c r="H332" s="59">
        <f t="shared" si="34"/>
      </c>
    </row>
    <row r="333" spans="2:8" s="60" customFormat="1" ht="18" customHeight="1">
      <c r="B333" s="94">
        <f t="shared" si="28"/>
      </c>
      <c r="C333" s="62">
        <f t="shared" si="29"/>
      </c>
      <c r="D333" s="63">
        <f t="shared" si="30"/>
      </c>
      <c r="E333" s="63">
        <f t="shared" si="31"/>
      </c>
      <c r="F333" s="63">
        <f t="shared" si="32"/>
      </c>
      <c r="G333" s="105">
        <f t="shared" si="33"/>
      </c>
      <c r="H333" s="59">
        <f t="shared" si="34"/>
      </c>
    </row>
    <row r="334" spans="2:8" s="60" customFormat="1" ht="18" customHeight="1">
      <c r="B334" s="94">
        <f t="shared" si="28"/>
      </c>
      <c r="C334" s="62">
        <f t="shared" si="29"/>
      </c>
      <c r="D334" s="63">
        <f t="shared" si="30"/>
      </c>
      <c r="E334" s="63">
        <f t="shared" si="31"/>
      </c>
      <c r="F334" s="63">
        <f t="shared" si="32"/>
      </c>
      <c r="G334" s="105">
        <f t="shared" si="33"/>
      </c>
      <c r="H334" s="59">
        <f t="shared" si="34"/>
      </c>
    </row>
    <row r="335" spans="2:8" s="60" customFormat="1" ht="18" customHeight="1">
      <c r="B335" s="94">
        <f t="shared" si="28"/>
      </c>
      <c r="C335" s="62">
        <f t="shared" si="29"/>
      </c>
      <c r="D335" s="63">
        <f t="shared" si="30"/>
      </c>
      <c r="E335" s="63">
        <f t="shared" si="31"/>
      </c>
      <c r="F335" s="63">
        <f t="shared" si="32"/>
      </c>
      <c r="G335" s="105">
        <f t="shared" si="33"/>
      </c>
      <c r="H335" s="59">
        <f t="shared" si="34"/>
      </c>
    </row>
    <row r="336" spans="2:8" s="60" customFormat="1" ht="18" customHeight="1">
      <c r="B336" s="94">
        <f t="shared" si="28"/>
      </c>
      <c r="C336" s="62">
        <f t="shared" si="29"/>
      </c>
      <c r="D336" s="63">
        <f t="shared" si="30"/>
      </c>
      <c r="E336" s="63">
        <f t="shared" si="31"/>
      </c>
      <c r="F336" s="63">
        <f t="shared" si="32"/>
      </c>
      <c r="G336" s="105">
        <f t="shared" si="33"/>
      </c>
      <c r="H336" s="59">
        <f t="shared" si="34"/>
      </c>
    </row>
    <row r="337" spans="2:8" s="60" customFormat="1" ht="18" customHeight="1">
      <c r="B337" s="94">
        <f t="shared" si="28"/>
      </c>
      <c r="C337" s="62">
        <f t="shared" si="29"/>
      </c>
      <c r="D337" s="63">
        <f t="shared" si="30"/>
      </c>
      <c r="E337" s="63">
        <f t="shared" si="31"/>
      </c>
      <c r="F337" s="63">
        <f t="shared" si="32"/>
      </c>
      <c r="G337" s="105">
        <f t="shared" si="33"/>
      </c>
      <c r="H337" s="59">
        <f t="shared" si="34"/>
      </c>
    </row>
    <row r="338" spans="2:8" s="60" customFormat="1" ht="18" customHeight="1">
      <c r="B338" s="94">
        <f t="shared" si="28"/>
      </c>
      <c r="C338" s="62">
        <f t="shared" si="29"/>
      </c>
      <c r="D338" s="63">
        <f t="shared" si="30"/>
      </c>
      <c r="E338" s="63">
        <f t="shared" si="31"/>
      </c>
      <c r="F338" s="63">
        <f t="shared" si="32"/>
      </c>
      <c r="G338" s="105">
        <f t="shared" si="33"/>
      </c>
      <c r="H338" s="59">
        <f t="shared" si="34"/>
      </c>
    </row>
    <row r="339" spans="2:8" s="60" customFormat="1" ht="18" customHeight="1">
      <c r="B339" s="94">
        <f t="shared" si="28"/>
      </c>
      <c r="C339" s="62">
        <f t="shared" si="29"/>
      </c>
      <c r="D339" s="63">
        <f t="shared" si="30"/>
      </c>
      <c r="E339" s="63">
        <f t="shared" si="31"/>
      </c>
      <c r="F339" s="63">
        <f t="shared" si="32"/>
      </c>
      <c r="G339" s="105">
        <f t="shared" si="33"/>
      </c>
      <c r="H339" s="59">
        <f t="shared" si="34"/>
      </c>
    </row>
    <row r="340" spans="2:8" s="60" customFormat="1" ht="18" customHeight="1">
      <c r="B340" s="94">
        <f t="shared" si="28"/>
      </c>
      <c r="C340" s="62">
        <f t="shared" si="29"/>
      </c>
      <c r="D340" s="63">
        <f t="shared" si="30"/>
      </c>
      <c r="E340" s="63">
        <f t="shared" si="31"/>
      </c>
      <c r="F340" s="63">
        <f t="shared" si="32"/>
      </c>
      <c r="G340" s="105">
        <f t="shared" si="33"/>
      </c>
      <c r="H340" s="59">
        <f t="shared" si="34"/>
      </c>
    </row>
    <row r="341" spans="2:8" s="60" customFormat="1" ht="18" customHeight="1">
      <c r="B341" s="94">
        <f aca="true" t="shared" si="35" ref="B341:B404">pagam.Num</f>
      </c>
      <c r="C341" s="62">
        <f aca="true" t="shared" si="36" ref="C341:C404">Mostra.Data</f>
      </c>
      <c r="D341" s="63">
        <f aca="true" t="shared" si="37" ref="D341:D404">Bil.Iniz</f>
      </c>
      <c r="E341" s="63">
        <f aca="true" t="shared" si="38" ref="E341:E404">Interesse</f>
      </c>
      <c r="F341" s="63">
        <f aca="true" t="shared" si="39" ref="F341:F404">Capitale</f>
      </c>
      <c r="G341" s="105">
        <f aca="true" t="shared" si="40" ref="G341:G404">Bilancio.finale</f>
      </c>
      <c r="H341" s="59">
        <f aca="true" t="shared" si="41" ref="H341:H404">Interesse.Comp</f>
      </c>
    </row>
    <row r="342" spans="2:8" s="60" customFormat="1" ht="18" customHeight="1">
      <c r="B342" s="94">
        <f t="shared" si="35"/>
      </c>
      <c r="C342" s="62">
        <f t="shared" si="36"/>
      </c>
      <c r="D342" s="63">
        <f t="shared" si="37"/>
      </c>
      <c r="E342" s="63">
        <f t="shared" si="38"/>
      </c>
      <c r="F342" s="63">
        <f t="shared" si="39"/>
      </c>
      <c r="G342" s="105">
        <f t="shared" si="40"/>
      </c>
      <c r="H342" s="59">
        <f t="shared" si="41"/>
      </c>
    </row>
    <row r="343" spans="2:8" s="60" customFormat="1" ht="18" customHeight="1">
      <c r="B343" s="94">
        <f t="shared" si="35"/>
      </c>
      <c r="C343" s="62">
        <f t="shared" si="36"/>
      </c>
      <c r="D343" s="63">
        <f t="shared" si="37"/>
      </c>
      <c r="E343" s="63">
        <f t="shared" si="38"/>
      </c>
      <c r="F343" s="63">
        <f t="shared" si="39"/>
      </c>
      <c r="G343" s="105">
        <f t="shared" si="40"/>
      </c>
      <c r="H343" s="59">
        <f t="shared" si="41"/>
      </c>
    </row>
    <row r="344" spans="2:8" s="60" customFormat="1" ht="18" customHeight="1">
      <c r="B344" s="94">
        <f t="shared" si="35"/>
      </c>
      <c r="C344" s="62">
        <f t="shared" si="36"/>
      </c>
      <c r="D344" s="63">
        <f t="shared" si="37"/>
      </c>
      <c r="E344" s="63">
        <f t="shared" si="38"/>
      </c>
      <c r="F344" s="63">
        <f t="shared" si="39"/>
      </c>
      <c r="G344" s="105">
        <f t="shared" si="40"/>
      </c>
      <c r="H344" s="59">
        <f t="shared" si="41"/>
      </c>
    </row>
    <row r="345" spans="2:8" s="60" customFormat="1" ht="18" customHeight="1">
      <c r="B345" s="94">
        <f t="shared" si="35"/>
      </c>
      <c r="C345" s="62">
        <f t="shared" si="36"/>
      </c>
      <c r="D345" s="63">
        <f t="shared" si="37"/>
      </c>
      <c r="E345" s="63">
        <f t="shared" si="38"/>
      </c>
      <c r="F345" s="63">
        <f t="shared" si="39"/>
      </c>
      <c r="G345" s="105">
        <f t="shared" si="40"/>
      </c>
      <c r="H345" s="59">
        <f t="shared" si="41"/>
      </c>
    </row>
    <row r="346" spans="2:8" s="60" customFormat="1" ht="18" customHeight="1">
      <c r="B346" s="94">
        <f t="shared" si="35"/>
      </c>
      <c r="C346" s="62">
        <f t="shared" si="36"/>
      </c>
      <c r="D346" s="63">
        <f t="shared" si="37"/>
      </c>
      <c r="E346" s="63">
        <f t="shared" si="38"/>
      </c>
      <c r="F346" s="63">
        <f t="shared" si="39"/>
      </c>
      <c r="G346" s="105">
        <f t="shared" si="40"/>
      </c>
      <c r="H346" s="59">
        <f t="shared" si="41"/>
      </c>
    </row>
    <row r="347" spans="2:8" s="60" customFormat="1" ht="18" customHeight="1">
      <c r="B347" s="94">
        <f t="shared" si="35"/>
      </c>
      <c r="C347" s="62">
        <f t="shared" si="36"/>
      </c>
      <c r="D347" s="63">
        <f t="shared" si="37"/>
      </c>
      <c r="E347" s="63">
        <f t="shared" si="38"/>
      </c>
      <c r="F347" s="63">
        <f t="shared" si="39"/>
      </c>
      <c r="G347" s="105">
        <f t="shared" si="40"/>
      </c>
      <c r="H347" s="59">
        <f t="shared" si="41"/>
      </c>
    </row>
    <row r="348" spans="2:8" s="60" customFormat="1" ht="18" customHeight="1">
      <c r="B348" s="94">
        <f t="shared" si="35"/>
      </c>
      <c r="C348" s="62">
        <f t="shared" si="36"/>
      </c>
      <c r="D348" s="63">
        <f t="shared" si="37"/>
      </c>
      <c r="E348" s="63">
        <f t="shared" si="38"/>
      </c>
      <c r="F348" s="63">
        <f t="shared" si="39"/>
      </c>
      <c r="G348" s="105">
        <f t="shared" si="40"/>
      </c>
      <c r="H348" s="59">
        <f t="shared" si="41"/>
      </c>
    </row>
    <row r="349" spans="2:8" s="60" customFormat="1" ht="18" customHeight="1">
      <c r="B349" s="94">
        <f t="shared" si="35"/>
      </c>
      <c r="C349" s="62">
        <f t="shared" si="36"/>
      </c>
      <c r="D349" s="63">
        <f t="shared" si="37"/>
      </c>
      <c r="E349" s="63">
        <f t="shared" si="38"/>
      </c>
      <c r="F349" s="63">
        <f t="shared" si="39"/>
      </c>
      <c r="G349" s="105">
        <f t="shared" si="40"/>
      </c>
      <c r="H349" s="59">
        <f t="shared" si="41"/>
      </c>
    </row>
    <row r="350" spans="2:8" s="60" customFormat="1" ht="18" customHeight="1">
      <c r="B350" s="94">
        <f t="shared" si="35"/>
      </c>
      <c r="C350" s="62">
        <f t="shared" si="36"/>
      </c>
      <c r="D350" s="63">
        <f t="shared" si="37"/>
      </c>
      <c r="E350" s="63">
        <f t="shared" si="38"/>
      </c>
      <c r="F350" s="63">
        <f t="shared" si="39"/>
      </c>
      <c r="G350" s="105">
        <f t="shared" si="40"/>
      </c>
      <c r="H350" s="59">
        <f t="shared" si="41"/>
      </c>
    </row>
    <row r="351" spans="2:8" s="60" customFormat="1" ht="18" customHeight="1">
      <c r="B351" s="94">
        <f t="shared" si="35"/>
      </c>
      <c r="C351" s="62">
        <f t="shared" si="36"/>
      </c>
      <c r="D351" s="63">
        <f t="shared" si="37"/>
      </c>
      <c r="E351" s="63">
        <f t="shared" si="38"/>
      </c>
      <c r="F351" s="63">
        <f t="shared" si="39"/>
      </c>
      <c r="G351" s="105">
        <f t="shared" si="40"/>
      </c>
      <c r="H351" s="59">
        <f t="shared" si="41"/>
      </c>
    </row>
    <row r="352" spans="2:8" s="60" customFormat="1" ht="18" customHeight="1">
      <c r="B352" s="94">
        <f t="shared" si="35"/>
      </c>
      <c r="C352" s="62">
        <f t="shared" si="36"/>
      </c>
      <c r="D352" s="63">
        <f t="shared" si="37"/>
      </c>
      <c r="E352" s="63">
        <f t="shared" si="38"/>
      </c>
      <c r="F352" s="63">
        <f t="shared" si="39"/>
      </c>
      <c r="G352" s="105">
        <f t="shared" si="40"/>
      </c>
      <c r="H352" s="59">
        <f t="shared" si="41"/>
      </c>
    </row>
    <row r="353" spans="2:8" s="60" customFormat="1" ht="18" customHeight="1">
      <c r="B353" s="94">
        <f t="shared" si="35"/>
      </c>
      <c r="C353" s="62">
        <f t="shared" si="36"/>
      </c>
      <c r="D353" s="63">
        <f t="shared" si="37"/>
      </c>
      <c r="E353" s="63">
        <f t="shared" si="38"/>
      </c>
      <c r="F353" s="63">
        <f t="shared" si="39"/>
      </c>
      <c r="G353" s="105">
        <f t="shared" si="40"/>
      </c>
      <c r="H353" s="59">
        <f t="shared" si="41"/>
      </c>
    </row>
    <row r="354" spans="2:8" s="60" customFormat="1" ht="18" customHeight="1">
      <c r="B354" s="94">
        <f t="shared" si="35"/>
      </c>
      <c r="C354" s="62">
        <f t="shared" si="36"/>
      </c>
      <c r="D354" s="63">
        <f t="shared" si="37"/>
      </c>
      <c r="E354" s="63">
        <f t="shared" si="38"/>
      </c>
      <c r="F354" s="63">
        <f t="shared" si="39"/>
      </c>
      <c r="G354" s="105">
        <f t="shared" si="40"/>
      </c>
      <c r="H354" s="59">
        <f t="shared" si="41"/>
      </c>
    </row>
    <row r="355" spans="2:8" s="60" customFormat="1" ht="18" customHeight="1">
      <c r="B355" s="94">
        <f t="shared" si="35"/>
      </c>
      <c r="C355" s="62">
        <f t="shared" si="36"/>
      </c>
      <c r="D355" s="63">
        <f t="shared" si="37"/>
      </c>
      <c r="E355" s="63">
        <f t="shared" si="38"/>
      </c>
      <c r="F355" s="63">
        <f t="shared" si="39"/>
      </c>
      <c r="G355" s="105">
        <f t="shared" si="40"/>
      </c>
      <c r="H355" s="59">
        <f t="shared" si="41"/>
      </c>
    </row>
    <row r="356" spans="2:8" s="60" customFormat="1" ht="18" customHeight="1">
      <c r="B356" s="94">
        <f t="shared" si="35"/>
      </c>
      <c r="C356" s="62">
        <f t="shared" si="36"/>
      </c>
      <c r="D356" s="63">
        <f t="shared" si="37"/>
      </c>
      <c r="E356" s="63">
        <f t="shared" si="38"/>
      </c>
      <c r="F356" s="63">
        <f t="shared" si="39"/>
      </c>
      <c r="G356" s="105">
        <f t="shared" si="40"/>
      </c>
      <c r="H356" s="59">
        <f t="shared" si="41"/>
      </c>
    </row>
    <row r="357" spans="2:8" s="60" customFormat="1" ht="18" customHeight="1">
      <c r="B357" s="94">
        <f t="shared" si="35"/>
      </c>
      <c r="C357" s="62">
        <f t="shared" si="36"/>
      </c>
      <c r="D357" s="63">
        <f t="shared" si="37"/>
      </c>
      <c r="E357" s="63">
        <f t="shared" si="38"/>
      </c>
      <c r="F357" s="63">
        <f t="shared" si="39"/>
      </c>
      <c r="G357" s="105">
        <f t="shared" si="40"/>
      </c>
      <c r="H357" s="59">
        <f t="shared" si="41"/>
      </c>
    </row>
    <row r="358" spans="2:8" s="60" customFormat="1" ht="18" customHeight="1">
      <c r="B358" s="94">
        <f t="shared" si="35"/>
      </c>
      <c r="C358" s="62">
        <f t="shared" si="36"/>
      </c>
      <c r="D358" s="63">
        <f t="shared" si="37"/>
      </c>
      <c r="E358" s="63">
        <f t="shared" si="38"/>
      </c>
      <c r="F358" s="63">
        <f t="shared" si="39"/>
      </c>
      <c r="G358" s="105">
        <f t="shared" si="40"/>
      </c>
      <c r="H358" s="59">
        <f t="shared" si="41"/>
      </c>
    </row>
    <row r="359" spans="2:8" s="60" customFormat="1" ht="18" customHeight="1">
      <c r="B359" s="94">
        <f t="shared" si="35"/>
      </c>
      <c r="C359" s="62">
        <f t="shared" si="36"/>
      </c>
      <c r="D359" s="63">
        <f t="shared" si="37"/>
      </c>
      <c r="E359" s="63">
        <f t="shared" si="38"/>
      </c>
      <c r="F359" s="63">
        <f t="shared" si="39"/>
      </c>
      <c r="G359" s="105">
        <f t="shared" si="40"/>
      </c>
      <c r="H359" s="59">
        <f t="shared" si="41"/>
      </c>
    </row>
    <row r="360" spans="2:8" s="60" customFormat="1" ht="18" customHeight="1">
      <c r="B360" s="94">
        <f t="shared" si="35"/>
      </c>
      <c r="C360" s="62">
        <f t="shared" si="36"/>
      </c>
      <c r="D360" s="63">
        <f t="shared" si="37"/>
      </c>
      <c r="E360" s="63">
        <f t="shared" si="38"/>
      </c>
      <c r="F360" s="63">
        <f t="shared" si="39"/>
      </c>
      <c r="G360" s="105">
        <f t="shared" si="40"/>
      </c>
      <c r="H360" s="59">
        <f t="shared" si="41"/>
      </c>
    </row>
    <row r="361" spans="2:8" s="60" customFormat="1" ht="18" customHeight="1">
      <c r="B361" s="94">
        <f t="shared" si="35"/>
      </c>
      <c r="C361" s="62">
        <f t="shared" si="36"/>
      </c>
      <c r="D361" s="63">
        <f t="shared" si="37"/>
      </c>
      <c r="E361" s="63">
        <f t="shared" si="38"/>
      </c>
      <c r="F361" s="63">
        <f t="shared" si="39"/>
      </c>
      <c r="G361" s="105">
        <f t="shared" si="40"/>
      </c>
      <c r="H361" s="59">
        <f t="shared" si="41"/>
      </c>
    </row>
    <row r="362" spans="2:8" s="60" customFormat="1" ht="18" customHeight="1">
      <c r="B362" s="94">
        <f t="shared" si="35"/>
      </c>
      <c r="C362" s="62">
        <f t="shared" si="36"/>
      </c>
      <c r="D362" s="63">
        <f t="shared" si="37"/>
      </c>
      <c r="E362" s="63">
        <f t="shared" si="38"/>
      </c>
      <c r="F362" s="63">
        <f t="shared" si="39"/>
      </c>
      <c r="G362" s="105">
        <f t="shared" si="40"/>
      </c>
      <c r="H362" s="59">
        <f t="shared" si="41"/>
      </c>
    </row>
    <row r="363" spans="2:8" s="60" customFormat="1" ht="18" customHeight="1">
      <c r="B363" s="94">
        <f t="shared" si="35"/>
      </c>
      <c r="C363" s="62">
        <f t="shared" si="36"/>
      </c>
      <c r="D363" s="63">
        <f t="shared" si="37"/>
      </c>
      <c r="E363" s="63">
        <f t="shared" si="38"/>
      </c>
      <c r="F363" s="63">
        <f t="shared" si="39"/>
      </c>
      <c r="G363" s="105">
        <f t="shared" si="40"/>
      </c>
      <c r="H363" s="59">
        <f t="shared" si="41"/>
      </c>
    </row>
    <row r="364" spans="2:8" s="60" customFormat="1" ht="18" customHeight="1">
      <c r="B364" s="94">
        <f t="shared" si="35"/>
      </c>
      <c r="C364" s="62">
        <f t="shared" si="36"/>
      </c>
      <c r="D364" s="63">
        <f t="shared" si="37"/>
      </c>
      <c r="E364" s="63">
        <f t="shared" si="38"/>
      </c>
      <c r="F364" s="63">
        <f t="shared" si="39"/>
      </c>
      <c r="G364" s="105">
        <f t="shared" si="40"/>
      </c>
      <c r="H364" s="59">
        <f t="shared" si="41"/>
      </c>
    </row>
    <row r="365" spans="2:8" s="60" customFormat="1" ht="18" customHeight="1">
      <c r="B365" s="94">
        <f t="shared" si="35"/>
      </c>
      <c r="C365" s="62">
        <f t="shared" si="36"/>
      </c>
      <c r="D365" s="63">
        <f t="shared" si="37"/>
      </c>
      <c r="E365" s="63">
        <f t="shared" si="38"/>
      </c>
      <c r="F365" s="63">
        <f t="shared" si="39"/>
      </c>
      <c r="G365" s="105">
        <f t="shared" si="40"/>
      </c>
      <c r="H365" s="59">
        <f t="shared" si="41"/>
      </c>
    </row>
    <row r="366" spans="2:8" s="60" customFormat="1" ht="18" customHeight="1">
      <c r="B366" s="94">
        <f t="shared" si="35"/>
      </c>
      <c r="C366" s="62">
        <f t="shared" si="36"/>
      </c>
      <c r="D366" s="63">
        <f t="shared" si="37"/>
      </c>
      <c r="E366" s="63">
        <f t="shared" si="38"/>
      </c>
      <c r="F366" s="63">
        <f t="shared" si="39"/>
      </c>
      <c r="G366" s="105">
        <f t="shared" si="40"/>
      </c>
      <c r="H366" s="59">
        <f t="shared" si="41"/>
      </c>
    </row>
    <row r="367" spans="2:8" s="60" customFormat="1" ht="18" customHeight="1">
      <c r="B367" s="94">
        <f t="shared" si="35"/>
      </c>
      <c r="C367" s="62">
        <f t="shared" si="36"/>
      </c>
      <c r="D367" s="63">
        <f t="shared" si="37"/>
      </c>
      <c r="E367" s="63">
        <f t="shared" si="38"/>
      </c>
      <c r="F367" s="63">
        <f t="shared" si="39"/>
      </c>
      <c r="G367" s="105">
        <f t="shared" si="40"/>
      </c>
      <c r="H367" s="59">
        <f t="shared" si="41"/>
      </c>
    </row>
    <row r="368" spans="2:8" s="60" customFormat="1" ht="18" customHeight="1">
      <c r="B368" s="94">
        <f t="shared" si="35"/>
      </c>
      <c r="C368" s="62">
        <f t="shared" si="36"/>
      </c>
      <c r="D368" s="63">
        <f t="shared" si="37"/>
      </c>
      <c r="E368" s="63">
        <f t="shared" si="38"/>
      </c>
      <c r="F368" s="63">
        <f t="shared" si="39"/>
      </c>
      <c r="G368" s="105">
        <f t="shared" si="40"/>
      </c>
      <c r="H368" s="59">
        <f t="shared" si="41"/>
      </c>
    </row>
    <row r="369" spans="2:8" s="60" customFormat="1" ht="18" customHeight="1">
      <c r="B369" s="94">
        <f t="shared" si="35"/>
      </c>
      <c r="C369" s="62">
        <f t="shared" si="36"/>
      </c>
      <c r="D369" s="63">
        <f t="shared" si="37"/>
      </c>
      <c r="E369" s="63">
        <f t="shared" si="38"/>
      </c>
      <c r="F369" s="63">
        <f t="shared" si="39"/>
      </c>
      <c r="G369" s="105">
        <f t="shared" si="40"/>
      </c>
      <c r="H369" s="59">
        <f t="shared" si="41"/>
      </c>
    </row>
    <row r="370" spans="2:8" s="60" customFormat="1" ht="18" customHeight="1">
      <c r="B370" s="94">
        <f t="shared" si="35"/>
      </c>
      <c r="C370" s="62">
        <f t="shared" si="36"/>
      </c>
      <c r="D370" s="63">
        <f t="shared" si="37"/>
      </c>
      <c r="E370" s="63">
        <f t="shared" si="38"/>
      </c>
      <c r="F370" s="63">
        <f t="shared" si="39"/>
      </c>
      <c r="G370" s="105">
        <f t="shared" si="40"/>
      </c>
      <c r="H370" s="59">
        <f t="shared" si="41"/>
      </c>
    </row>
    <row r="371" spans="2:8" s="60" customFormat="1" ht="18" customHeight="1">
      <c r="B371" s="94">
        <f t="shared" si="35"/>
      </c>
      <c r="C371" s="62">
        <f t="shared" si="36"/>
      </c>
      <c r="D371" s="63">
        <f t="shared" si="37"/>
      </c>
      <c r="E371" s="63">
        <f t="shared" si="38"/>
      </c>
      <c r="F371" s="63">
        <f t="shared" si="39"/>
      </c>
      <c r="G371" s="105">
        <f t="shared" si="40"/>
      </c>
      <c r="H371" s="59">
        <f t="shared" si="41"/>
      </c>
    </row>
    <row r="372" spans="2:8" s="60" customFormat="1" ht="18" customHeight="1">
      <c r="B372" s="94">
        <f t="shared" si="35"/>
      </c>
      <c r="C372" s="62">
        <f t="shared" si="36"/>
      </c>
      <c r="D372" s="63">
        <f t="shared" si="37"/>
      </c>
      <c r="E372" s="63">
        <f t="shared" si="38"/>
      </c>
      <c r="F372" s="63">
        <f t="shared" si="39"/>
      </c>
      <c r="G372" s="105">
        <f t="shared" si="40"/>
      </c>
      <c r="H372" s="59">
        <f t="shared" si="41"/>
      </c>
    </row>
    <row r="373" spans="2:8" s="60" customFormat="1" ht="18" customHeight="1">
      <c r="B373" s="94">
        <f t="shared" si="35"/>
      </c>
      <c r="C373" s="62">
        <f t="shared" si="36"/>
      </c>
      <c r="D373" s="63">
        <f t="shared" si="37"/>
      </c>
      <c r="E373" s="63">
        <f t="shared" si="38"/>
      </c>
      <c r="F373" s="63">
        <f t="shared" si="39"/>
      </c>
      <c r="G373" s="105">
        <f t="shared" si="40"/>
      </c>
      <c r="H373" s="59">
        <f t="shared" si="41"/>
      </c>
    </row>
    <row r="374" spans="2:8" s="60" customFormat="1" ht="18" customHeight="1">
      <c r="B374" s="94">
        <f t="shared" si="35"/>
      </c>
      <c r="C374" s="62">
        <f t="shared" si="36"/>
      </c>
      <c r="D374" s="63">
        <f t="shared" si="37"/>
      </c>
      <c r="E374" s="63">
        <f t="shared" si="38"/>
      </c>
      <c r="F374" s="63">
        <f t="shared" si="39"/>
      </c>
      <c r="G374" s="105">
        <f t="shared" si="40"/>
      </c>
      <c r="H374" s="59">
        <f t="shared" si="41"/>
      </c>
    </row>
    <row r="375" spans="2:8" s="60" customFormat="1" ht="18" customHeight="1">
      <c r="B375" s="94">
        <f t="shared" si="35"/>
      </c>
      <c r="C375" s="62">
        <f t="shared" si="36"/>
      </c>
      <c r="D375" s="63">
        <f t="shared" si="37"/>
      </c>
      <c r="E375" s="63">
        <f t="shared" si="38"/>
      </c>
      <c r="F375" s="63">
        <f t="shared" si="39"/>
      </c>
      <c r="G375" s="105">
        <f t="shared" si="40"/>
      </c>
      <c r="H375" s="59">
        <f t="shared" si="41"/>
      </c>
    </row>
    <row r="376" spans="2:8" s="60" customFormat="1" ht="18" customHeight="1">
      <c r="B376" s="94">
        <f t="shared" si="35"/>
      </c>
      <c r="C376" s="62">
        <f t="shared" si="36"/>
      </c>
      <c r="D376" s="63">
        <f t="shared" si="37"/>
      </c>
      <c r="E376" s="63">
        <f t="shared" si="38"/>
      </c>
      <c r="F376" s="63">
        <f t="shared" si="39"/>
      </c>
      <c r="G376" s="105">
        <f t="shared" si="40"/>
      </c>
      <c r="H376" s="59">
        <f t="shared" si="41"/>
      </c>
    </row>
    <row r="377" spans="2:8" s="60" customFormat="1" ht="18" customHeight="1">
      <c r="B377" s="94">
        <f t="shared" si="35"/>
      </c>
      <c r="C377" s="62">
        <f t="shared" si="36"/>
      </c>
      <c r="D377" s="63">
        <f t="shared" si="37"/>
      </c>
      <c r="E377" s="63">
        <f t="shared" si="38"/>
      </c>
      <c r="F377" s="63">
        <f t="shared" si="39"/>
      </c>
      <c r="G377" s="105">
        <f t="shared" si="40"/>
      </c>
      <c r="H377" s="59">
        <f t="shared" si="41"/>
      </c>
    </row>
    <row r="378" spans="2:8" s="60" customFormat="1" ht="18" customHeight="1">
      <c r="B378" s="94">
        <f t="shared" si="35"/>
      </c>
      <c r="C378" s="62">
        <f t="shared" si="36"/>
      </c>
      <c r="D378" s="63">
        <f t="shared" si="37"/>
      </c>
      <c r="E378" s="63">
        <f t="shared" si="38"/>
      </c>
      <c r="F378" s="63">
        <f t="shared" si="39"/>
      </c>
      <c r="G378" s="105">
        <f t="shared" si="40"/>
      </c>
      <c r="H378" s="59">
        <f t="shared" si="41"/>
      </c>
    </row>
    <row r="379" spans="2:8" s="60" customFormat="1" ht="18" customHeight="1">
      <c r="B379" s="94">
        <f t="shared" si="35"/>
      </c>
      <c r="C379" s="62">
        <f t="shared" si="36"/>
      </c>
      <c r="D379" s="63">
        <f t="shared" si="37"/>
      </c>
      <c r="E379" s="63">
        <f t="shared" si="38"/>
      </c>
      <c r="F379" s="63">
        <f t="shared" si="39"/>
      </c>
      <c r="G379" s="105">
        <f t="shared" si="40"/>
      </c>
      <c r="H379" s="59">
        <f t="shared" si="41"/>
      </c>
    </row>
    <row r="380" spans="2:8" s="60" customFormat="1" ht="18" customHeight="1">
      <c r="B380" s="94">
        <f t="shared" si="35"/>
      </c>
      <c r="C380" s="62">
        <f t="shared" si="36"/>
      </c>
      <c r="D380" s="63">
        <f t="shared" si="37"/>
      </c>
      <c r="E380" s="63">
        <f t="shared" si="38"/>
      </c>
      <c r="F380" s="63">
        <f t="shared" si="39"/>
      </c>
      <c r="G380" s="105">
        <f t="shared" si="40"/>
      </c>
      <c r="H380" s="59">
        <f t="shared" si="41"/>
      </c>
    </row>
    <row r="381" spans="2:8" s="60" customFormat="1" ht="18" customHeight="1">
      <c r="B381" s="94">
        <f t="shared" si="35"/>
      </c>
      <c r="C381" s="62">
        <f t="shared" si="36"/>
      </c>
      <c r="D381" s="63">
        <f t="shared" si="37"/>
      </c>
      <c r="E381" s="63">
        <f t="shared" si="38"/>
      </c>
      <c r="F381" s="63">
        <f t="shared" si="39"/>
      </c>
      <c r="G381" s="105">
        <f t="shared" si="40"/>
      </c>
      <c r="H381" s="59">
        <f t="shared" si="41"/>
      </c>
    </row>
    <row r="382" spans="2:8" s="60" customFormat="1" ht="18" customHeight="1">
      <c r="B382" s="94">
        <f t="shared" si="35"/>
      </c>
      <c r="C382" s="62">
        <f t="shared" si="36"/>
      </c>
      <c r="D382" s="63">
        <f t="shared" si="37"/>
      </c>
      <c r="E382" s="63">
        <f t="shared" si="38"/>
      </c>
      <c r="F382" s="63">
        <f t="shared" si="39"/>
      </c>
      <c r="G382" s="105">
        <f t="shared" si="40"/>
      </c>
      <c r="H382" s="59">
        <f t="shared" si="41"/>
      </c>
    </row>
    <row r="383" spans="2:8" s="60" customFormat="1" ht="18" customHeight="1">
      <c r="B383" s="94">
        <f t="shared" si="35"/>
      </c>
      <c r="C383" s="62">
        <f t="shared" si="36"/>
      </c>
      <c r="D383" s="63">
        <f t="shared" si="37"/>
      </c>
      <c r="E383" s="63">
        <f t="shared" si="38"/>
      </c>
      <c r="F383" s="63">
        <f t="shared" si="39"/>
      </c>
      <c r="G383" s="105">
        <f t="shared" si="40"/>
      </c>
      <c r="H383" s="59">
        <f t="shared" si="41"/>
      </c>
    </row>
    <row r="384" spans="2:8" s="60" customFormat="1" ht="18" customHeight="1">
      <c r="B384" s="94">
        <f t="shared" si="35"/>
      </c>
      <c r="C384" s="62">
        <f t="shared" si="36"/>
      </c>
      <c r="D384" s="63">
        <f t="shared" si="37"/>
      </c>
      <c r="E384" s="63">
        <f t="shared" si="38"/>
      </c>
      <c r="F384" s="63">
        <f t="shared" si="39"/>
      </c>
      <c r="G384" s="105">
        <f t="shared" si="40"/>
      </c>
      <c r="H384" s="59">
        <f t="shared" si="41"/>
      </c>
    </row>
    <row r="385" spans="2:8" s="60" customFormat="1" ht="18" customHeight="1">
      <c r="B385" s="94">
        <f t="shared" si="35"/>
      </c>
      <c r="C385" s="62">
        <f t="shared" si="36"/>
      </c>
      <c r="D385" s="63">
        <f t="shared" si="37"/>
      </c>
      <c r="E385" s="63">
        <f t="shared" si="38"/>
      </c>
      <c r="F385" s="63">
        <f t="shared" si="39"/>
      </c>
      <c r="G385" s="105">
        <f t="shared" si="40"/>
      </c>
      <c r="H385" s="59">
        <f t="shared" si="41"/>
      </c>
    </row>
    <row r="386" spans="2:8" s="60" customFormat="1" ht="18" customHeight="1">
      <c r="B386" s="94">
        <f t="shared" si="35"/>
      </c>
      <c r="C386" s="62">
        <f t="shared" si="36"/>
      </c>
      <c r="D386" s="63">
        <f t="shared" si="37"/>
      </c>
      <c r="E386" s="63">
        <f t="shared" si="38"/>
      </c>
      <c r="F386" s="63">
        <f t="shared" si="39"/>
      </c>
      <c r="G386" s="105">
        <f t="shared" si="40"/>
      </c>
      <c r="H386" s="59">
        <f t="shared" si="41"/>
      </c>
    </row>
    <row r="387" spans="2:8" s="60" customFormat="1" ht="18" customHeight="1">
      <c r="B387" s="94">
        <f t="shared" si="35"/>
      </c>
      <c r="C387" s="62">
        <f t="shared" si="36"/>
      </c>
      <c r="D387" s="63">
        <f t="shared" si="37"/>
      </c>
      <c r="E387" s="63">
        <f t="shared" si="38"/>
      </c>
      <c r="F387" s="63">
        <f t="shared" si="39"/>
      </c>
      <c r="G387" s="105">
        <f t="shared" si="40"/>
      </c>
      <c r="H387" s="59">
        <f t="shared" si="41"/>
      </c>
    </row>
    <row r="388" spans="2:8" s="60" customFormat="1" ht="18" customHeight="1">
      <c r="B388" s="94">
        <f t="shared" si="35"/>
      </c>
      <c r="C388" s="62">
        <f t="shared" si="36"/>
      </c>
      <c r="D388" s="63">
        <f t="shared" si="37"/>
      </c>
      <c r="E388" s="63">
        <f t="shared" si="38"/>
      </c>
      <c r="F388" s="63">
        <f t="shared" si="39"/>
      </c>
      <c r="G388" s="105">
        <f t="shared" si="40"/>
      </c>
      <c r="H388" s="59">
        <f t="shared" si="41"/>
      </c>
    </row>
    <row r="389" spans="2:8" s="60" customFormat="1" ht="18" customHeight="1">
      <c r="B389" s="94">
        <f t="shared" si="35"/>
      </c>
      <c r="C389" s="62">
        <f t="shared" si="36"/>
      </c>
      <c r="D389" s="63">
        <f t="shared" si="37"/>
      </c>
      <c r="E389" s="63">
        <f t="shared" si="38"/>
      </c>
      <c r="F389" s="63">
        <f t="shared" si="39"/>
      </c>
      <c r="G389" s="105">
        <f t="shared" si="40"/>
      </c>
      <c r="H389" s="59">
        <f t="shared" si="41"/>
      </c>
    </row>
    <row r="390" spans="2:8" s="60" customFormat="1" ht="18" customHeight="1">
      <c r="B390" s="94">
        <f t="shared" si="35"/>
      </c>
      <c r="C390" s="62">
        <f t="shared" si="36"/>
      </c>
      <c r="D390" s="63">
        <f t="shared" si="37"/>
      </c>
      <c r="E390" s="63">
        <f t="shared" si="38"/>
      </c>
      <c r="F390" s="63">
        <f t="shared" si="39"/>
      </c>
      <c r="G390" s="105">
        <f t="shared" si="40"/>
      </c>
      <c r="H390" s="59">
        <f t="shared" si="41"/>
      </c>
    </row>
    <row r="391" spans="2:8" s="60" customFormat="1" ht="18" customHeight="1">
      <c r="B391" s="94">
        <f t="shared" si="35"/>
      </c>
      <c r="C391" s="62">
        <f t="shared" si="36"/>
      </c>
      <c r="D391" s="63">
        <f t="shared" si="37"/>
      </c>
      <c r="E391" s="63">
        <f t="shared" si="38"/>
      </c>
      <c r="F391" s="63">
        <f t="shared" si="39"/>
      </c>
      <c r="G391" s="105">
        <f t="shared" si="40"/>
      </c>
      <c r="H391" s="59">
        <f t="shared" si="41"/>
      </c>
    </row>
    <row r="392" spans="2:8" s="60" customFormat="1" ht="18" customHeight="1">
      <c r="B392" s="94">
        <f t="shared" si="35"/>
      </c>
      <c r="C392" s="62">
        <f t="shared" si="36"/>
      </c>
      <c r="D392" s="63">
        <f t="shared" si="37"/>
      </c>
      <c r="E392" s="63">
        <f t="shared" si="38"/>
      </c>
      <c r="F392" s="63">
        <f t="shared" si="39"/>
      </c>
      <c r="G392" s="105">
        <f t="shared" si="40"/>
      </c>
      <c r="H392" s="59">
        <f t="shared" si="41"/>
      </c>
    </row>
    <row r="393" spans="2:8" s="60" customFormat="1" ht="18" customHeight="1">
      <c r="B393" s="94">
        <f t="shared" si="35"/>
      </c>
      <c r="C393" s="62">
        <f t="shared" si="36"/>
      </c>
      <c r="D393" s="63">
        <f t="shared" si="37"/>
      </c>
      <c r="E393" s="63">
        <f t="shared" si="38"/>
      </c>
      <c r="F393" s="63">
        <f t="shared" si="39"/>
      </c>
      <c r="G393" s="105">
        <f t="shared" si="40"/>
      </c>
      <c r="H393" s="59">
        <f t="shared" si="41"/>
      </c>
    </row>
    <row r="394" spans="2:8" s="60" customFormat="1" ht="18" customHeight="1">
      <c r="B394" s="94">
        <f t="shared" si="35"/>
      </c>
      <c r="C394" s="62">
        <f t="shared" si="36"/>
      </c>
      <c r="D394" s="63">
        <f t="shared" si="37"/>
      </c>
      <c r="E394" s="63">
        <f t="shared" si="38"/>
      </c>
      <c r="F394" s="63">
        <f t="shared" si="39"/>
      </c>
      <c r="G394" s="105">
        <f t="shared" si="40"/>
      </c>
      <c r="H394" s="59">
        <f t="shared" si="41"/>
      </c>
    </row>
    <row r="395" spans="2:8" s="60" customFormat="1" ht="18" customHeight="1">
      <c r="B395" s="94">
        <f t="shared" si="35"/>
      </c>
      <c r="C395" s="62">
        <f t="shared" si="36"/>
      </c>
      <c r="D395" s="63">
        <f t="shared" si="37"/>
      </c>
      <c r="E395" s="63">
        <f t="shared" si="38"/>
      </c>
      <c r="F395" s="63">
        <f t="shared" si="39"/>
      </c>
      <c r="G395" s="105">
        <f t="shared" si="40"/>
      </c>
      <c r="H395" s="59">
        <f t="shared" si="41"/>
      </c>
    </row>
    <row r="396" spans="2:8" s="60" customFormat="1" ht="18" customHeight="1">
      <c r="B396" s="94">
        <f t="shared" si="35"/>
      </c>
      <c r="C396" s="62">
        <f t="shared" si="36"/>
      </c>
      <c r="D396" s="63">
        <f t="shared" si="37"/>
      </c>
      <c r="E396" s="63">
        <f t="shared" si="38"/>
      </c>
      <c r="F396" s="63">
        <f t="shared" si="39"/>
      </c>
      <c r="G396" s="105">
        <f t="shared" si="40"/>
      </c>
      <c r="H396" s="59">
        <f t="shared" si="41"/>
      </c>
    </row>
    <row r="397" spans="2:8" s="60" customFormat="1" ht="18" customHeight="1">
      <c r="B397" s="94">
        <f t="shared" si="35"/>
      </c>
      <c r="C397" s="62">
        <f t="shared" si="36"/>
      </c>
      <c r="D397" s="63">
        <f t="shared" si="37"/>
      </c>
      <c r="E397" s="63">
        <f t="shared" si="38"/>
      </c>
      <c r="F397" s="63">
        <f t="shared" si="39"/>
      </c>
      <c r="G397" s="105">
        <f t="shared" si="40"/>
      </c>
      <c r="H397" s="59">
        <f t="shared" si="41"/>
      </c>
    </row>
    <row r="398" spans="2:8" s="60" customFormat="1" ht="18" customHeight="1">
      <c r="B398" s="94">
        <f t="shared" si="35"/>
      </c>
      <c r="C398" s="62">
        <f t="shared" si="36"/>
      </c>
      <c r="D398" s="63">
        <f t="shared" si="37"/>
      </c>
      <c r="E398" s="63">
        <f t="shared" si="38"/>
      </c>
      <c r="F398" s="63">
        <f t="shared" si="39"/>
      </c>
      <c r="G398" s="105">
        <f t="shared" si="40"/>
      </c>
      <c r="H398" s="59">
        <f t="shared" si="41"/>
      </c>
    </row>
    <row r="399" spans="2:8" s="60" customFormat="1" ht="18" customHeight="1">
      <c r="B399" s="94">
        <f t="shared" si="35"/>
      </c>
      <c r="C399" s="62">
        <f t="shared" si="36"/>
      </c>
      <c r="D399" s="63">
        <f t="shared" si="37"/>
      </c>
      <c r="E399" s="63">
        <f t="shared" si="38"/>
      </c>
      <c r="F399" s="63">
        <f t="shared" si="39"/>
      </c>
      <c r="G399" s="105">
        <f t="shared" si="40"/>
      </c>
      <c r="H399" s="59">
        <f t="shared" si="41"/>
      </c>
    </row>
    <row r="400" spans="2:8" s="60" customFormat="1" ht="18" customHeight="1">
      <c r="B400" s="94">
        <f t="shared" si="35"/>
      </c>
      <c r="C400" s="62">
        <f t="shared" si="36"/>
      </c>
      <c r="D400" s="63">
        <f t="shared" si="37"/>
      </c>
      <c r="E400" s="63">
        <f t="shared" si="38"/>
      </c>
      <c r="F400" s="63">
        <f t="shared" si="39"/>
      </c>
      <c r="G400" s="105">
        <f t="shared" si="40"/>
      </c>
      <c r="H400" s="59">
        <f t="shared" si="41"/>
      </c>
    </row>
    <row r="401" spans="2:8" s="60" customFormat="1" ht="18" customHeight="1">
      <c r="B401" s="94">
        <f t="shared" si="35"/>
      </c>
      <c r="C401" s="62">
        <f t="shared" si="36"/>
      </c>
      <c r="D401" s="63">
        <f t="shared" si="37"/>
      </c>
      <c r="E401" s="63">
        <f t="shared" si="38"/>
      </c>
      <c r="F401" s="63">
        <f t="shared" si="39"/>
      </c>
      <c r="G401" s="105">
        <f t="shared" si="40"/>
      </c>
      <c r="H401" s="59">
        <f t="shared" si="41"/>
      </c>
    </row>
    <row r="402" spans="2:8" s="60" customFormat="1" ht="18" customHeight="1">
      <c r="B402" s="94">
        <f t="shared" si="35"/>
      </c>
      <c r="C402" s="62">
        <f t="shared" si="36"/>
      </c>
      <c r="D402" s="63">
        <f t="shared" si="37"/>
      </c>
      <c r="E402" s="63">
        <f t="shared" si="38"/>
      </c>
      <c r="F402" s="63">
        <f t="shared" si="39"/>
      </c>
      <c r="G402" s="105">
        <f t="shared" si="40"/>
      </c>
      <c r="H402" s="59">
        <f t="shared" si="41"/>
      </c>
    </row>
    <row r="403" spans="2:8" s="60" customFormat="1" ht="18" customHeight="1">
      <c r="B403" s="94">
        <f t="shared" si="35"/>
      </c>
      <c r="C403" s="62">
        <f t="shared" si="36"/>
      </c>
      <c r="D403" s="63">
        <f t="shared" si="37"/>
      </c>
      <c r="E403" s="63">
        <f t="shared" si="38"/>
      </c>
      <c r="F403" s="63">
        <f t="shared" si="39"/>
      </c>
      <c r="G403" s="105">
        <f t="shared" si="40"/>
      </c>
      <c r="H403" s="59">
        <f t="shared" si="41"/>
      </c>
    </row>
    <row r="404" spans="2:8" s="60" customFormat="1" ht="18" customHeight="1">
      <c r="B404" s="94">
        <f t="shared" si="35"/>
      </c>
      <c r="C404" s="62">
        <f t="shared" si="36"/>
      </c>
      <c r="D404" s="63">
        <f t="shared" si="37"/>
      </c>
      <c r="E404" s="63">
        <f t="shared" si="38"/>
      </c>
      <c r="F404" s="63">
        <f t="shared" si="39"/>
      </c>
      <c r="G404" s="105">
        <f t="shared" si="40"/>
      </c>
      <c r="H404" s="59">
        <f t="shared" si="41"/>
      </c>
    </row>
    <row r="405" spans="2:8" s="60" customFormat="1" ht="18" customHeight="1">
      <c r="B405" s="94">
        <f aca="true" t="shared" si="42" ref="B405:B468">pagam.Num</f>
      </c>
      <c r="C405" s="62">
        <f aca="true" t="shared" si="43" ref="C405:C468">Mostra.Data</f>
      </c>
      <c r="D405" s="63">
        <f aca="true" t="shared" si="44" ref="D405:D468">Bil.Iniz</f>
      </c>
      <c r="E405" s="63">
        <f aca="true" t="shared" si="45" ref="E405:E468">Interesse</f>
      </c>
      <c r="F405" s="63">
        <f aca="true" t="shared" si="46" ref="F405:F468">Capitale</f>
      </c>
      <c r="G405" s="105">
        <f aca="true" t="shared" si="47" ref="G405:G468">Bilancio.finale</f>
      </c>
      <c r="H405" s="59">
        <f aca="true" t="shared" si="48" ref="H405:H468">Interesse.Comp</f>
      </c>
    </row>
    <row r="406" spans="2:8" s="60" customFormat="1" ht="18" customHeight="1">
      <c r="B406" s="94">
        <f t="shared" si="42"/>
      </c>
      <c r="C406" s="62">
        <f t="shared" si="43"/>
      </c>
      <c r="D406" s="63">
        <f t="shared" si="44"/>
      </c>
      <c r="E406" s="63">
        <f t="shared" si="45"/>
      </c>
      <c r="F406" s="63">
        <f t="shared" si="46"/>
      </c>
      <c r="G406" s="105">
        <f t="shared" si="47"/>
      </c>
      <c r="H406" s="59">
        <f t="shared" si="48"/>
      </c>
    </row>
    <row r="407" spans="2:8" s="60" customFormat="1" ht="18" customHeight="1">
      <c r="B407" s="94">
        <f t="shared" si="42"/>
      </c>
      <c r="C407" s="62">
        <f t="shared" si="43"/>
      </c>
      <c r="D407" s="63">
        <f t="shared" si="44"/>
      </c>
      <c r="E407" s="63">
        <f t="shared" si="45"/>
      </c>
      <c r="F407" s="63">
        <f t="shared" si="46"/>
      </c>
      <c r="G407" s="105">
        <f t="shared" si="47"/>
      </c>
      <c r="H407" s="59">
        <f t="shared" si="48"/>
      </c>
    </row>
    <row r="408" spans="2:8" s="60" customFormat="1" ht="18" customHeight="1">
      <c r="B408" s="94">
        <f t="shared" si="42"/>
      </c>
      <c r="C408" s="62">
        <f t="shared" si="43"/>
      </c>
      <c r="D408" s="63">
        <f t="shared" si="44"/>
      </c>
      <c r="E408" s="63">
        <f t="shared" si="45"/>
      </c>
      <c r="F408" s="63">
        <f t="shared" si="46"/>
      </c>
      <c r="G408" s="105">
        <f t="shared" si="47"/>
      </c>
      <c r="H408" s="59">
        <f t="shared" si="48"/>
      </c>
    </row>
    <row r="409" spans="2:8" s="60" customFormat="1" ht="18" customHeight="1">
      <c r="B409" s="94">
        <f t="shared" si="42"/>
      </c>
      <c r="C409" s="62">
        <f t="shared" si="43"/>
      </c>
      <c r="D409" s="63">
        <f t="shared" si="44"/>
      </c>
      <c r="E409" s="63">
        <f t="shared" si="45"/>
      </c>
      <c r="F409" s="63">
        <f t="shared" si="46"/>
      </c>
      <c r="G409" s="105">
        <f t="shared" si="47"/>
      </c>
      <c r="H409" s="59">
        <f t="shared" si="48"/>
      </c>
    </row>
    <row r="410" spans="2:8" s="60" customFormat="1" ht="18" customHeight="1">
      <c r="B410" s="94">
        <f t="shared" si="42"/>
      </c>
      <c r="C410" s="62">
        <f t="shared" si="43"/>
      </c>
      <c r="D410" s="63">
        <f t="shared" si="44"/>
      </c>
      <c r="E410" s="63">
        <f t="shared" si="45"/>
      </c>
      <c r="F410" s="63">
        <f t="shared" si="46"/>
      </c>
      <c r="G410" s="105">
        <f t="shared" si="47"/>
      </c>
      <c r="H410" s="59">
        <f t="shared" si="48"/>
      </c>
    </row>
    <row r="411" spans="2:8" s="60" customFormat="1" ht="18" customHeight="1">
      <c r="B411" s="94">
        <f t="shared" si="42"/>
      </c>
      <c r="C411" s="62">
        <f t="shared" si="43"/>
      </c>
      <c r="D411" s="63">
        <f t="shared" si="44"/>
      </c>
      <c r="E411" s="63">
        <f t="shared" si="45"/>
      </c>
      <c r="F411" s="63">
        <f t="shared" si="46"/>
      </c>
      <c r="G411" s="105">
        <f t="shared" si="47"/>
      </c>
      <c r="H411" s="59">
        <f t="shared" si="48"/>
      </c>
    </row>
    <row r="412" spans="2:8" s="60" customFormat="1" ht="18" customHeight="1">
      <c r="B412" s="94">
        <f t="shared" si="42"/>
      </c>
      <c r="C412" s="62">
        <f t="shared" si="43"/>
      </c>
      <c r="D412" s="63">
        <f t="shared" si="44"/>
      </c>
      <c r="E412" s="63">
        <f t="shared" si="45"/>
      </c>
      <c r="F412" s="63">
        <f t="shared" si="46"/>
      </c>
      <c r="G412" s="105">
        <f t="shared" si="47"/>
      </c>
      <c r="H412" s="59">
        <f t="shared" si="48"/>
      </c>
    </row>
    <row r="413" spans="2:8" s="60" customFormat="1" ht="18" customHeight="1">
      <c r="B413" s="94">
        <f t="shared" si="42"/>
      </c>
      <c r="C413" s="62">
        <f t="shared" si="43"/>
      </c>
      <c r="D413" s="63">
        <f t="shared" si="44"/>
      </c>
      <c r="E413" s="63">
        <f t="shared" si="45"/>
      </c>
      <c r="F413" s="63">
        <f t="shared" si="46"/>
      </c>
      <c r="G413" s="105">
        <f t="shared" si="47"/>
      </c>
      <c r="H413" s="59">
        <f t="shared" si="48"/>
      </c>
    </row>
    <row r="414" spans="2:8" s="60" customFormat="1" ht="18" customHeight="1">
      <c r="B414" s="94">
        <f t="shared" si="42"/>
      </c>
      <c r="C414" s="62">
        <f t="shared" si="43"/>
      </c>
      <c r="D414" s="63">
        <f t="shared" si="44"/>
      </c>
      <c r="E414" s="63">
        <f t="shared" si="45"/>
      </c>
      <c r="F414" s="63">
        <f t="shared" si="46"/>
      </c>
      <c r="G414" s="105">
        <f t="shared" si="47"/>
      </c>
      <c r="H414" s="59">
        <f t="shared" si="48"/>
      </c>
    </row>
    <row r="415" spans="2:8" s="60" customFormat="1" ht="18" customHeight="1">
      <c r="B415" s="94">
        <f t="shared" si="42"/>
      </c>
      <c r="C415" s="62">
        <f t="shared" si="43"/>
      </c>
      <c r="D415" s="63">
        <f t="shared" si="44"/>
      </c>
      <c r="E415" s="63">
        <f t="shared" si="45"/>
      </c>
      <c r="F415" s="63">
        <f t="shared" si="46"/>
      </c>
      <c r="G415" s="105">
        <f t="shared" si="47"/>
      </c>
      <c r="H415" s="59">
        <f t="shared" si="48"/>
      </c>
    </row>
    <row r="416" spans="2:8" s="60" customFormat="1" ht="18" customHeight="1">
      <c r="B416" s="94">
        <f t="shared" si="42"/>
      </c>
      <c r="C416" s="62">
        <f t="shared" si="43"/>
      </c>
      <c r="D416" s="63">
        <f t="shared" si="44"/>
      </c>
      <c r="E416" s="63">
        <f t="shared" si="45"/>
      </c>
      <c r="F416" s="63">
        <f t="shared" si="46"/>
      </c>
      <c r="G416" s="105">
        <f t="shared" si="47"/>
      </c>
      <c r="H416" s="59">
        <f t="shared" si="48"/>
      </c>
    </row>
    <row r="417" spans="2:8" s="60" customFormat="1" ht="18" customHeight="1">
      <c r="B417" s="94">
        <f t="shared" si="42"/>
      </c>
      <c r="C417" s="62">
        <f t="shared" si="43"/>
      </c>
      <c r="D417" s="63">
        <f t="shared" si="44"/>
      </c>
      <c r="E417" s="63">
        <f t="shared" si="45"/>
      </c>
      <c r="F417" s="63">
        <f t="shared" si="46"/>
      </c>
      <c r="G417" s="105">
        <f t="shared" si="47"/>
      </c>
      <c r="H417" s="59">
        <f t="shared" si="48"/>
      </c>
    </row>
    <row r="418" spans="2:8" s="60" customFormat="1" ht="18" customHeight="1">
      <c r="B418" s="94">
        <f t="shared" si="42"/>
      </c>
      <c r="C418" s="62">
        <f t="shared" si="43"/>
      </c>
      <c r="D418" s="63">
        <f t="shared" si="44"/>
      </c>
      <c r="E418" s="63">
        <f t="shared" si="45"/>
      </c>
      <c r="F418" s="63">
        <f t="shared" si="46"/>
      </c>
      <c r="G418" s="105">
        <f t="shared" si="47"/>
      </c>
      <c r="H418" s="59">
        <f t="shared" si="48"/>
      </c>
    </row>
    <row r="419" spans="2:8" s="60" customFormat="1" ht="18" customHeight="1">
      <c r="B419" s="94">
        <f t="shared" si="42"/>
      </c>
      <c r="C419" s="62">
        <f t="shared" si="43"/>
      </c>
      <c r="D419" s="63">
        <f t="shared" si="44"/>
      </c>
      <c r="E419" s="63">
        <f t="shared" si="45"/>
      </c>
      <c r="F419" s="63">
        <f t="shared" si="46"/>
      </c>
      <c r="G419" s="105">
        <f t="shared" si="47"/>
      </c>
      <c r="H419" s="59">
        <f t="shared" si="48"/>
      </c>
    </row>
    <row r="420" spans="2:8" s="60" customFormat="1" ht="18" customHeight="1">
      <c r="B420" s="94">
        <f t="shared" si="42"/>
      </c>
      <c r="C420" s="62">
        <f t="shared" si="43"/>
      </c>
      <c r="D420" s="63">
        <f t="shared" si="44"/>
      </c>
      <c r="E420" s="63">
        <f t="shared" si="45"/>
      </c>
      <c r="F420" s="63">
        <f t="shared" si="46"/>
      </c>
      <c r="G420" s="105">
        <f t="shared" si="47"/>
      </c>
      <c r="H420" s="59">
        <f t="shared" si="48"/>
      </c>
    </row>
    <row r="421" spans="2:8" s="60" customFormat="1" ht="18" customHeight="1">
      <c r="B421" s="94">
        <f t="shared" si="42"/>
      </c>
      <c r="C421" s="62">
        <f t="shared" si="43"/>
      </c>
      <c r="D421" s="63">
        <f t="shared" si="44"/>
      </c>
      <c r="E421" s="63">
        <f t="shared" si="45"/>
      </c>
      <c r="F421" s="63">
        <f t="shared" si="46"/>
      </c>
      <c r="G421" s="105">
        <f t="shared" si="47"/>
      </c>
      <c r="H421" s="59">
        <f t="shared" si="48"/>
      </c>
    </row>
    <row r="422" spans="2:8" s="60" customFormat="1" ht="18" customHeight="1">
      <c r="B422" s="94">
        <f t="shared" si="42"/>
      </c>
      <c r="C422" s="62">
        <f t="shared" si="43"/>
      </c>
      <c r="D422" s="63">
        <f t="shared" si="44"/>
      </c>
      <c r="E422" s="63">
        <f t="shared" si="45"/>
      </c>
      <c r="F422" s="63">
        <f t="shared" si="46"/>
      </c>
      <c r="G422" s="105">
        <f t="shared" si="47"/>
      </c>
      <c r="H422" s="59">
        <f t="shared" si="48"/>
      </c>
    </row>
    <row r="423" spans="2:8" s="60" customFormat="1" ht="18" customHeight="1">
      <c r="B423" s="94">
        <f t="shared" si="42"/>
      </c>
      <c r="C423" s="62">
        <f t="shared" si="43"/>
      </c>
      <c r="D423" s="63">
        <f t="shared" si="44"/>
      </c>
      <c r="E423" s="63">
        <f t="shared" si="45"/>
      </c>
      <c r="F423" s="63">
        <f t="shared" si="46"/>
      </c>
      <c r="G423" s="105">
        <f t="shared" si="47"/>
      </c>
      <c r="H423" s="59">
        <f t="shared" si="48"/>
      </c>
    </row>
    <row r="424" spans="2:8" s="60" customFormat="1" ht="18" customHeight="1">
      <c r="B424" s="94">
        <f t="shared" si="42"/>
      </c>
      <c r="C424" s="62">
        <f t="shared" si="43"/>
      </c>
      <c r="D424" s="63">
        <f t="shared" si="44"/>
      </c>
      <c r="E424" s="63">
        <f t="shared" si="45"/>
      </c>
      <c r="F424" s="63">
        <f t="shared" si="46"/>
      </c>
      <c r="G424" s="105">
        <f t="shared" si="47"/>
      </c>
      <c r="H424" s="59">
        <f t="shared" si="48"/>
      </c>
    </row>
    <row r="425" spans="2:8" s="60" customFormat="1" ht="18" customHeight="1">
      <c r="B425" s="94">
        <f t="shared" si="42"/>
      </c>
      <c r="C425" s="62">
        <f t="shared" si="43"/>
      </c>
      <c r="D425" s="63">
        <f t="shared" si="44"/>
      </c>
      <c r="E425" s="63">
        <f t="shared" si="45"/>
      </c>
      <c r="F425" s="63">
        <f t="shared" si="46"/>
      </c>
      <c r="G425" s="105">
        <f t="shared" si="47"/>
      </c>
      <c r="H425" s="59">
        <f t="shared" si="48"/>
      </c>
    </row>
    <row r="426" spans="2:8" s="60" customFormat="1" ht="18" customHeight="1">
      <c r="B426" s="94">
        <f t="shared" si="42"/>
      </c>
      <c r="C426" s="62">
        <f t="shared" si="43"/>
      </c>
      <c r="D426" s="63">
        <f t="shared" si="44"/>
      </c>
      <c r="E426" s="63">
        <f t="shared" si="45"/>
      </c>
      <c r="F426" s="63">
        <f t="shared" si="46"/>
      </c>
      <c r="G426" s="105">
        <f t="shared" si="47"/>
      </c>
      <c r="H426" s="59">
        <f t="shared" si="48"/>
      </c>
    </row>
    <row r="427" spans="2:8" s="60" customFormat="1" ht="18" customHeight="1">
      <c r="B427" s="94">
        <f t="shared" si="42"/>
      </c>
      <c r="C427" s="62">
        <f t="shared" si="43"/>
      </c>
      <c r="D427" s="63">
        <f t="shared" si="44"/>
      </c>
      <c r="E427" s="63">
        <f t="shared" si="45"/>
      </c>
      <c r="F427" s="63">
        <f t="shared" si="46"/>
      </c>
      <c r="G427" s="105">
        <f t="shared" si="47"/>
      </c>
      <c r="H427" s="59">
        <f t="shared" si="48"/>
      </c>
    </row>
    <row r="428" spans="2:8" s="60" customFormat="1" ht="18" customHeight="1">
      <c r="B428" s="94">
        <f t="shared" si="42"/>
      </c>
      <c r="C428" s="62">
        <f t="shared" si="43"/>
      </c>
      <c r="D428" s="63">
        <f t="shared" si="44"/>
      </c>
      <c r="E428" s="63">
        <f t="shared" si="45"/>
      </c>
      <c r="F428" s="63">
        <f t="shared" si="46"/>
      </c>
      <c r="G428" s="105">
        <f t="shared" si="47"/>
      </c>
      <c r="H428" s="59">
        <f t="shared" si="48"/>
      </c>
    </row>
    <row r="429" spans="2:8" s="60" customFormat="1" ht="18" customHeight="1">
      <c r="B429" s="94">
        <f t="shared" si="42"/>
      </c>
      <c r="C429" s="62">
        <f t="shared" si="43"/>
      </c>
      <c r="D429" s="63">
        <f t="shared" si="44"/>
      </c>
      <c r="E429" s="63">
        <f t="shared" si="45"/>
      </c>
      <c r="F429" s="63">
        <f t="shared" si="46"/>
      </c>
      <c r="G429" s="105">
        <f t="shared" si="47"/>
      </c>
      <c r="H429" s="59">
        <f t="shared" si="48"/>
      </c>
    </row>
    <row r="430" spans="2:8" s="60" customFormat="1" ht="18" customHeight="1">
      <c r="B430" s="94">
        <f t="shared" si="42"/>
      </c>
      <c r="C430" s="62">
        <f t="shared" si="43"/>
      </c>
      <c r="D430" s="63">
        <f t="shared" si="44"/>
      </c>
      <c r="E430" s="63">
        <f t="shared" si="45"/>
      </c>
      <c r="F430" s="63">
        <f t="shared" si="46"/>
      </c>
      <c r="G430" s="105">
        <f t="shared" si="47"/>
      </c>
      <c r="H430" s="59">
        <f t="shared" si="48"/>
      </c>
    </row>
    <row r="431" spans="2:8" s="60" customFormat="1" ht="18" customHeight="1">
      <c r="B431" s="94">
        <f t="shared" si="42"/>
      </c>
      <c r="C431" s="62">
        <f t="shared" si="43"/>
      </c>
      <c r="D431" s="63">
        <f t="shared" si="44"/>
      </c>
      <c r="E431" s="63">
        <f t="shared" si="45"/>
      </c>
      <c r="F431" s="63">
        <f t="shared" si="46"/>
      </c>
      <c r="G431" s="105">
        <f t="shared" si="47"/>
      </c>
      <c r="H431" s="59">
        <f t="shared" si="48"/>
      </c>
    </row>
    <row r="432" spans="2:8" s="60" customFormat="1" ht="18" customHeight="1">
      <c r="B432" s="94">
        <f t="shared" si="42"/>
      </c>
      <c r="C432" s="62">
        <f t="shared" si="43"/>
      </c>
      <c r="D432" s="63">
        <f t="shared" si="44"/>
      </c>
      <c r="E432" s="63">
        <f t="shared" si="45"/>
      </c>
      <c r="F432" s="63">
        <f t="shared" si="46"/>
      </c>
      <c r="G432" s="105">
        <f t="shared" si="47"/>
      </c>
      <c r="H432" s="59">
        <f t="shared" si="48"/>
      </c>
    </row>
    <row r="433" spans="2:8" s="60" customFormat="1" ht="18" customHeight="1">
      <c r="B433" s="94">
        <f t="shared" si="42"/>
      </c>
      <c r="C433" s="62">
        <f t="shared" si="43"/>
      </c>
      <c r="D433" s="63">
        <f t="shared" si="44"/>
      </c>
      <c r="E433" s="63">
        <f t="shared" si="45"/>
      </c>
      <c r="F433" s="63">
        <f t="shared" si="46"/>
      </c>
      <c r="G433" s="105">
        <f t="shared" si="47"/>
      </c>
      <c r="H433" s="59">
        <f t="shared" si="48"/>
      </c>
    </row>
    <row r="434" spans="2:8" s="60" customFormat="1" ht="18" customHeight="1">
      <c r="B434" s="94">
        <f t="shared" si="42"/>
      </c>
      <c r="C434" s="62">
        <f t="shared" si="43"/>
      </c>
      <c r="D434" s="63">
        <f t="shared" si="44"/>
      </c>
      <c r="E434" s="63">
        <f t="shared" si="45"/>
      </c>
      <c r="F434" s="63">
        <f t="shared" si="46"/>
      </c>
      <c r="G434" s="105">
        <f t="shared" si="47"/>
      </c>
      <c r="H434" s="59">
        <f t="shared" si="48"/>
      </c>
    </row>
    <row r="435" spans="2:8" s="60" customFormat="1" ht="18" customHeight="1">
      <c r="B435" s="94">
        <f t="shared" si="42"/>
      </c>
      <c r="C435" s="62">
        <f t="shared" si="43"/>
      </c>
      <c r="D435" s="63">
        <f t="shared" si="44"/>
      </c>
      <c r="E435" s="63">
        <f t="shared" si="45"/>
      </c>
      <c r="F435" s="63">
        <f t="shared" si="46"/>
      </c>
      <c r="G435" s="105">
        <f t="shared" si="47"/>
      </c>
      <c r="H435" s="59">
        <f t="shared" si="48"/>
      </c>
    </row>
    <row r="436" spans="2:8" s="60" customFormat="1" ht="18" customHeight="1">
      <c r="B436" s="94">
        <f t="shared" si="42"/>
      </c>
      <c r="C436" s="62">
        <f t="shared" si="43"/>
      </c>
      <c r="D436" s="63">
        <f t="shared" si="44"/>
      </c>
      <c r="E436" s="63">
        <f t="shared" si="45"/>
      </c>
      <c r="F436" s="63">
        <f t="shared" si="46"/>
      </c>
      <c r="G436" s="105">
        <f t="shared" si="47"/>
      </c>
      <c r="H436" s="59">
        <f t="shared" si="48"/>
      </c>
    </row>
    <row r="437" spans="2:8" s="60" customFormat="1" ht="18" customHeight="1">
      <c r="B437" s="94">
        <f t="shared" si="42"/>
      </c>
      <c r="C437" s="62">
        <f t="shared" si="43"/>
      </c>
      <c r="D437" s="63">
        <f t="shared" si="44"/>
      </c>
      <c r="E437" s="63">
        <f t="shared" si="45"/>
      </c>
      <c r="F437" s="63">
        <f t="shared" si="46"/>
      </c>
      <c r="G437" s="105">
        <f t="shared" si="47"/>
      </c>
      <c r="H437" s="59">
        <f t="shared" si="48"/>
      </c>
    </row>
    <row r="438" spans="2:8" s="60" customFormat="1" ht="18" customHeight="1">
      <c r="B438" s="94">
        <f t="shared" si="42"/>
      </c>
      <c r="C438" s="62">
        <f t="shared" si="43"/>
      </c>
      <c r="D438" s="63">
        <f t="shared" si="44"/>
      </c>
      <c r="E438" s="63">
        <f t="shared" si="45"/>
      </c>
      <c r="F438" s="63">
        <f t="shared" si="46"/>
      </c>
      <c r="G438" s="105">
        <f t="shared" si="47"/>
      </c>
      <c r="H438" s="59">
        <f t="shared" si="48"/>
      </c>
    </row>
    <row r="439" spans="2:8" s="60" customFormat="1" ht="18" customHeight="1">
      <c r="B439" s="94">
        <f t="shared" si="42"/>
      </c>
      <c r="C439" s="62">
        <f t="shared" si="43"/>
      </c>
      <c r="D439" s="63">
        <f t="shared" si="44"/>
      </c>
      <c r="E439" s="63">
        <f t="shared" si="45"/>
      </c>
      <c r="F439" s="63">
        <f t="shared" si="46"/>
      </c>
      <c r="G439" s="105">
        <f t="shared" si="47"/>
      </c>
      <c r="H439" s="59">
        <f t="shared" si="48"/>
      </c>
    </row>
    <row r="440" spans="2:8" s="60" customFormat="1" ht="18" customHeight="1">
      <c r="B440" s="94">
        <f t="shared" si="42"/>
      </c>
      <c r="C440" s="62">
        <f t="shared" si="43"/>
      </c>
      <c r="D440" s="63">
        <f t="shared" si="44"/>
      </c>
      <c r="E440" s="63">
        <f t="shared" si="45"/>
      </c>
      <c r="F440" s="63">
        <f t="shared" si="46"/>
      </c>
      <c r="G440" s="105">
        <f t="shared" si="47"/>
      </c>
      <c r="H440" s="59">
        <f t="shared" si="48"/>
      </c>
    </row>
    <row r="441" spans="2:8" s="60" customFormat="1" ht="18" customHeight="1">
      <c r="B441" s="94">
        <f t="shared" si="42"/>
      </c>
      <c r="C441" s="62">
        <f t="shared" si="43"/>
      </c>
      <c r="D441" s="63">
        <f t="shared" si="44"/>
      </c>
      <c r="E441" s="63">
        <f t="shared" si="45"/>
      </c>
      <c r="F441" s="63">
        <f t="shared" si="46"/>
      </c>
      <c r="G441" s="105">
        <f t="shared" si="47"/>
      </c>
      <c r="H441" s="59">
        <f t="shared" si="48"/>
      </c>
    </row>
    <row r="442" spans="2:8" s="60" customFormat="1" ht="18" customHeight="1">
      <c r="B442" s="94">
        <f t="shared" si="42"/>
      </c>
      <c r="C442" s="62">
        <f t="shared" si="43"/>
      </c>
      <c r="D442" s="63">
        <f t="shared" si="44"/>
      </c>
      <c r="E442" s="63">
        <f t="shared" si="45"/>
      </c>
      <c r="F442" s="63">
        <f t="shared" si="46"/>
      </c>
      <c r="G442" s="105">
        <f t="shared" si="47"/>
      </c>
      <c r="H442" s="59">
        <f t="shared" si="48"/>
      </c>
    </row>
    <row r="443" spans="2:8" s="60" customFormat="1" ht="18" customHeight="1">
      <c r="B443" s="94">
        <f t="shared" si="42"/>
      </c>
      <c r="C443" s="62">
        <f t="shared" si="43"/>
      </c>
      <c r="D443" s="63">
        <f t="shared" si="44"/>
      </c>
      <c r="E443" s="63">
        <f t="shared" si="45"/>
      </c>
      <c r="F443" s="63">
        <f t="shared" si="46"/>
      </c>
      <c r="G443" s="105">
        <f t="shared" si="47"/>
      </c>
      <c r="H443" s="59">
        <f t="shared" si="48"/>
      </c>
    </row>
    <row r="444" spans="2:8" s="60" customFormat="1" ht="18" customHeight="1">
      <c r="B444" s="94">
        <f t="shared" si="42"/>
      </c>
      <c r="C444" s="62">
        <f t="shared" si="43"/>
      </c>
      <c r="D444" s="63">
        <f t="shared" si="44"/>
      </c>
      <c r="E444" s="63">
        <f t="shared" si="45"/>
      </c>
      <c r="F444" s="63">
        <f t="shared" si="46"/>
      </c>
      <c r="G444" s="105">
        <f t="shared" si="47"/>
      </c>
      <c r="H444" s="59">
        <f t="shared" si="48"/>
      </c>
    </row>
    <row r="445" spans="2:8" s="60" customFormat="1" ht="18" customHeight="1">
      <c r="B445" s="94">
        <f t="shared" si="42"/>
      </c>
      <c r="C445" s="62">
        <f t="shared" si="43"/>
      </c>
      <c r="D445" s="63">
        <f t="shared" si="44"/>
      </c>
      <c r="E445" s="63">
        <f t="shared" si="45"/>
      </c>
      <c r="F445" s="63">
        <f t="shared" si="46"/>
      </c>
      <c r="G445" s="105">
        <f t="shared" si="47"/>
      </c>
      <c r="H445" s="59">
        <f t="shared" si="48"/>
      </c>
    </row>
    <row r="446" spans="2:8" s="60" customFormat="1" ht="18" customHeight="1">
      <c r="B446" s="94">
        <f t="shared" si="42"/>
      </c>
      <c r="C446" s="62">
        <f t="shared" si="43"/>
      </c>
      <c r="D446" s="63">
        <f t="shared" si="44"/>
      </c>
      <c r="E446" s="63">
        <f t="shared" si="45"/>
      </c>
      <c r="F446" s="63">
        <f t="shared" si="46"/>
      </c>
      <c r="G446" s="105">
        <f t="shared" si="47"/>
      </c>
      <c r="H446" s="59">
        <f t="shared" si="48"/>
      </c>
    </row>
    <row r="447" spans="2:8" s="60" customFormat="1" ht="18" customHeight="1">
      <c r="B447" s="94">
        <f t="shared" si="42"/>
      </c>
      <c r="C447" s="62">
        <f t="shared" si="43"/>
      </c>
      <c r="D447" s="63">
        <f t="shared" si="44"/>
      </c>
      <c r="E447" s="63">
        <f t="shared" si="45"/>
      </c>
      <c r="F447" s="63">
        <f t="shared" si="46"/>
      </c>
      <c r="G447" s="105">
        <f t="shared" si="47"/>
      </c>
      <c r="H447" s="59">
        <f t="shared" si="48"/>
      </c>
    </row>
    <row r="448" spans="2:8" s="60" customFormat="1" ht="18" customHeight="1">
      <c r="B448" s="94">
        <f t="shared" si="42"/>
      </c>
      <c r="C448" s="62">
        <f t="shared" si="43"/>
      </c>
      <c r="D448" s="63">
        <f t="shared" si="44"/>
      </c>
      <c r="E448" s="63">
        <f t="shared" si="45"/>
      </c>
      <c r="F448" s="63">
        <f t="shared" si="46"/>
      </c>
      <c r="G448" s="105">
        <f t="shared" si="47"/>
      </c>
      <c r="H448" s="59">
        <f t="shared" si="48"/>
      </c>
    </row>
    <row r="449" spans="2:8" s="60" customFormat="1" ht="18" customHeight="1">
      <c r="B449" s="94">
        <f t="shared" si="42"/>
      </c>
      <c r="C449" s="62">
        <f t="shared" si="43"/>
      </c>
      <c r="D449" s="63">
        <f t="shared" si="44"/>
      </c>
      <c r="E449" s="63">
        <f t="shared" si="45"/>
      </c>
      <c r="F449" s="63">
        <f t="shared" si="46"/>
      </c>
      <c r="G449" s="105">
        <f t="shared" si="47"/>
      </c>
      <c r="H449" s="59">
        <f t="shared" si="48"/>
      </c>
    </row>
    <row r="450" spans="2:8" s="60" customFormat="1" ht="18" customHeight="1">
      <c r="B450" s="94">
        <f t="shared" si="42"/>
      </c>
      <c r="C450" s="62">
        <f t="shared" si="43"/>
      </c>
      <c r="D450" s="63">
        <f t="shared" si="44"/>
      </c>
      <c r="E450" s="63">
        <f t="shared" si="45"/>
      </c>
      <c r="F450" s="63">
        <f t="shared" si="46"/>
      </c>
      <c r="G450" s="105">
        <f t="shared" si="47"/>
      </c>
      <c r="H450" s="59">
        <f t="shared" si="48"/>
      </c>
    </row>
    <row r="451" spans="2:8" s="60" customFormat="1" ht="18" customHeight="1">
      <c r="B451" s="94">
        <f t="shared" si="42"/>
      </c>
      <c r="C451" s="62">
        <f t="shared" si="43"/>
      </c>
      <c r="D451" s="63">
        <f t="shared" si="44"/>
      </c>
      <c r="E451" s="63">
        <f t="shared" si="45"/>
      </c>
      <c r="F451" s="63">
        <f t="shared" si="46"/>
      </c>
      <c r="G451" s="105">
        <f t="shared" si="47"/>
      </c>
      <c r="H451" s="59">
        <f t="shared" si="48"/>
      </c>
    </row>
    <row r="452" spans="2:8" s="60" customFormat="1" ht="18" customHeight="1">
      <c r="B452" s="94">
        <f t="shared" si="42"/>
      </c>
      <c r="C452" s="62">
        <f t="shared" si="43"/>
      </c>
      <c r="D452" s="63">
        <f t="shared" si="44"/>
      </c>
      <c r="E452" s="63">
        <f t="shared" si="45"/>
      </c>
      <c r="F452" s="63">
        <f t="shared" si="46"/>
      </c>
      <c r="G452" s="105">
        <f t="shared" si="47"/>
      </c>
      <c r="H452" s="59">
        <f t="shared" si="48"/>
      </c>
    </row>
    <row r="453" spans="2:8" s="60" customFormat="1" ht="18" customHeight="1">
      <c r="B453" s="94">
        <f t="shared" si="42"/>
      </c>
      <c r="C453" s="62">
        <f t="shared" si="43"/>
      </c>
      <c r="D453" s="63">
        <f t="shared" si="44"/>
      </c>
      <c r="E453" s="63">
        <f t="shared" si="45"/>
      </c>
      <c r="F453" s="63">
        <f t="shared" si="46"/>
      </c>
      <c r="G453" s="105">
        <f t="shared" si="47"/>
      </c>
      <c r="H453" s="59">
        <f t="shared" si="48"/>
      </c>
    </row>
    <row r="454" spans="2:8" s="60" customFormat="1" ht="18" customHeight="1">
      <c r="B454" s="94">
        <f t="shared" si="42"/>
      </c>
      <c r="C454" s="62">
        <f t="shared" si="43"/>
      </c>
      <c r="D454" s="63">
        <f t="shared" si="44"/>
      </c>
      <c r="E454" s="63">
        <f t="shared" si="45"/>
      </c>
      <c r="F454" s="63">
        <f t="shared" si="46"/>
      </c>
      <c r="G454" s="105">
        <f t="shared" si="47"/>
      </c>
      <c r="H454" s="59">
        <f t="shared" si="48"/>
      </c>
    </row>
    <row r="455" spans="2:8" s="60" customFormat="1" ht="18" customHeight="1">
      <c r="B455" s="94">
        <f t="shared" si="42"/>
      </c>
      <c r="C455" s="62">
        <f t="shared" si="43"/>
      </c>
      <c r="D455" s="63">
        <f t="shared" si="44"/>
      </c>
      <c r="E455" s="63">
        <f t="shared" si="45"/>
      </c>
      <c r="F455" s="63">
        <f t="shared" si="46"/>
      </c>
      <c r="G455" s="105">
        <f t="shared" si="47"/>
      </c>
      <c r="H455" s="59">
        <f t="shared" si="48"/>
      </c>
    </row>
    <row r="456" spans="2:8" s="60" customFormat="1" ht="18" customHeight="1">
      <c r="B456" s="94">
        <f t="shared" si="42"/>
      </c>
      <c r="C456" s="62">
        <f t="shared" si="43"/>
      </c>
      <c r="D456" s="63">
        <f t="shared" si="44"/>
      </c>
      <c r="E456" s="63">
        <f t="shared" si="45"/>
      </c>
      <c r="F456" s="63">
        <f t="shared" si="46"/>
      </c>
      <c r="G456" s="105">
        <f t="shared" si="47"/>
      </c>
      <c r="H456" s="59">
        <f t="shared" si="48"/>
      </c>
    </row>
    <row r="457" spans="2:8" s="60" customFormat="1" ht="18" customHeight="1">
      <c r="B457" s="94">
        <f t="shared" si="42"/>
      </c>
      <c r="C457" s="62">
        <f t="shared" si="43"/>
      </c>
      <c r="D457" s="63">
        <f t="shared" si="44"/>
      </c>
      <c r="E457" s="63">
        <f t="shared" si="45"/>
      </c>
      <c r="F457" s="63">
        <f t="shared" si="46"/>
      </c>
      <c r="G457" s="105">
        <f t="shared" si="47"/>
      </c>
      <c r="H457" s="59">
        <f t="shared" si="48"/>
      </c>
    </row>
    <row r="458" spans="2:8" s="60" customFormat="1" ht="18" customHeight="1">
      <c r="B458" s="94">
        <f t="shared" si="42"/>
      </c>
      <c r="C458" s="62">
        <f t="shared" si="43"/>
      </c>
      <c r="D458" s="63">
        <f t="shared" si="44"/>
      </c>
      <c r="E458" s="63">
        <f t="shared" si="45"/>
      </c>
      <c r="F458" s="63">
        <f t="shared" si="46"/>
      </c>
      <c r="G458" s="105">
        <f t="shared" si="47"/>
      </c>
      <c r="H458" s="59">
        <f t="shared" si="48"/>
      </c>
    </row>
    <row r="459" spans="2:8" s="60" customFormat="1" ht="18" customHeight="1">
      <c r="B459" s="94">
        <f t="shared" si="42"/>
      </c>
      <c r="C459" s="62">
        <f t="shared" si="43"/>
      </c>
      <c r="D459" s="63">
        <f t="shared" si="44"/>
      </c>
      <c r="E459" s="63">
        <f t="shared" si="45"/>
      </c>
      <c r="F459" s="63">
        <f t="shared" si="46"/>
      </c>
      <c r="G459" s="105">
        <f t="shared" si="47"/>
      </c>
      <c r="H459" s="59">
        <f t="shared" si="48"/>
      </c>
    </row>
    <row r="460" spans="2:8" s="60" customFormat="1" ht="18" customHeight="1">
      <c r="B460" s="94">
        <f t="shared" si="42"/>
      </c>
      <c r="C460" s="62">
        <f t="shared" si="43"/>
      </c>
      <c r="D460" s="63">
        <f t="shared" si="44"/>
      </c>
      <c r="E460" s="63">
        <f t="shared" si="45"/>
      </c>
      <c r="F460" s="63">
        <f t="shared" si="46"/>
      </c>
      <c r="G460" s="105">
        <f t="shared" si="47"/>
      </c>
      <c r="H460" s="59">
        <f t="shared" si="48"/>
      </c>
    </row>
    <row r="461" spans="2:8" s="60" customFormat="1" ht="18" customHeight="1">
      <c r="B461" s="94">
        <f t="shared" si="42"/>
      </c>
      <c r="C461" s="62">
        <f t="shared" si="43"/>
      </c>
      <c r="D461" s="63">
        <f t="shared" si="44"/>
      </c>
      <c r="E461" s="63">
        <f t="shared" si="45"/>
      </c>
      <c r="F461" s="63">
        <f t="shared" si="46"/>
      </c>
      <c r="G461" s="105">
        <f t="shared" si="47"/>
      </c>
      <c r="H461" s="59">
        <f t="shared" si="48"/>
      </c>
    </row>
    <row r="462" spans="2:8" s="60" customFormat="1" ht="18" customHeight="1">
      <c r="B462" s="94">
        <f t="shared" si="42"/>
      </c>
      <c r="C462" s="62">
        <f t="shared" si="43"/>
      </c>
      <c r="D462" s="63">
        <f t="shared" si="44"/>
      </c>
      <c r="E462" s="63">
        <f t="shared" si="45"/>
      </c>
      <c r="F462" s="63">
        <f t="shared" si="46"/>
      </c>
      <c r="G462" s="105">
        <f t="shared" si="47"/>
      </c>
      <c r="H462" s="59">
        <f t="shared" si="48"/>
      </c>
    </row>
    <row r="463" spans="2:8" s="60" customFormat="1" ht="18" customHeight="1">
      <c r="B463" s="94">
        <f t="shared" si="42"/>
      </c>
      <c r="C463" s="62">
        <f t="shared" si="43"/>
      </c>
      <c r="D463" s="63">
        <f t="shared" si="44"/>
      </c>
      <c r="E463" s="63">
        <f t="shared" si="45"/>
      </c>
      <c r="F463" s="63">
        <f t="shared" si="46"/>
      </c>
      <c r="G463" s="105">
        <f t="shared" si="47"/>
      </c>
      <c r="H463" s="59">
        <f t="shared" si="48"/>
      </c>
    </row>
    <row r="464" spans="2:8" s="60" customFormat="1" ht="18" customHeight="1">
      <c r="B464" s="94">
        <f t="shared" si="42"/>
      </c>
      <c r="C464" s="62">
        <f t="shared" si="43"/>
      </c>
      <c r="D464" s="63">
        <f t="shared" si="44"/>
      </c>
      <c r="E464" s="63">
        <f t="shared" si="45"/>
      </c>
      <c r="F464" s="63">
        <f t="shared" si="46"/>
      </c>
      <c r="G464" s="105">
        <f t="shared" si="47"/>
      </c>
      <c r="H464" s="59">
        <f t="shared" si="48"/>
      </c>
    </row>
    <row r="465" spans="2:8" s="60" customFormat="1" ht="18" customHeight="1">
      <c r="B465" s="94">
        <f t="shared" si="42"/>
      </c>
      <c r="C465" s="62">
        <f t="shared" si="43"/>
      </c>
      <c r="D465" s="63">
        <f t="shared" si="44"/>
      </c>
      <c r="E465" s="63">
        <f t="shared" si="45"/>
      </c>
      <c r="F465" s="63">
        <f t="shared" si="46"/>
      </c>
      <c r="G465" s="105">
        <f t="shared" si="47"/>
      </c>
      <c r="H465" s="59">
        <f t="shared" si="48"/>
      </c>
    </row>
    <row r="466" spans="2:8" s="60" customFormat="1" ht="18" customHeight="1">
      <c r="B466" s="94">
        <f t="shared" si="42"/>
      </c>
      <c r="C466" s="62">
        <f t="shared" si="43"/>
      </c>
      <c r="D466" s="63">
        <f t="shared" si="44"/>
      </c>
      <c r="E466" s="63">
        <f t="shared" si="45"/>
      </c>
      <c r="F466" s="63">
        <f t="shared" si="46"/>
      </c>
      <c r="G466" s="105">
        <f t="shared" si="47"/>
      </c>
      <c r="H466" s="59">
        <f t="shared" si="48"/>
      </c>
    </row>
    <row r="467" spans="2:8" s="60" customFormat="1" ht="18" customHeight="1">
      <c r="B467" s="94">
        <f t="shared" si="42"/>
      </c>
      <c r="C467" s="62">
        <f t="shared" si="43"/>
      </c>
      <c r="D467" s="63">
        <f t="shared" si="44"/>
      </c>
      <c r="E467" s="63">
        <f t="shared" si="45"/>
      </c>
      <c r="F467" s="63">
        <f t="shared" si="46"/>
      </c>
      <c r="G467" s="105">
        <f t="shared" si="47"/>
      </c>
      <c r="H467" s="59">
        <f t="shared" si="48"/>
      </c>
    </row>
    <row r="468" spans="2:8" s="60" customFormat="1" ht="18" customHeight="1">
      <c r="B468" s="94">
        <f t="shared" si="42"/>
      </c>
      <c r="C468" s="62">
        <f t="shared" si="43"/>
      </c>
      <c r="D468" s="63">
        <f t="shared" si="44"/>
      </c>
      <c r="E468" s="63">
        <f t="shared" si="45"/>
      </c>
      <c r="F468" s="63">
        <f t="shared" si="46"/>
      </c>
      <c r="G468" s="105">
        <f t="shared" si="47"/>
      </c>
      <c r="H468" s="59">
        <f t="shared" si="48"/>
      </c>
    </row>
    <row r="469" spans="2:8" s="60" customFormat="1" ht="18" customHeight="1">
      <c r="B469" s="94">
        <f aca="true" t="shared" si="49" ref="B469:B532">pagam.Num</f>
      </c>
      <c r="C469" s="62">
        <f aca="true" t="shared" si="50" ref="C469:C532">Mostra.Data</f>
      </c>
      <c r="D469" s="63">
        <f aca="true" t="shared" si="51" ref="D469:D532">Bil.Iniz</f>
      </c>
      <c r="E469" s="63">
        <f aca="true" t="shared" si="52" ref="E469:E532">Interesse</f>
      </c>
      <c r="F469" s="63">
        <f aca="true" t="shared" si="53" ref="F469:F532">Capitale</f>
      </c>
      <c r="G469" s="105">
        <f aca="true" t="shared" si="54" ref="G469:G532">Bilancio.finale</f>
      </c>
      <c r="H469" s="59">
        <f aca="true" t="shared" si="55" ref="H469:H532">Interesse.Comp</f>
      </c>
    </row>
    <row r="470" spans="2:8" s="60" customFormat="1" ht="18" customHeight="1">
      <c r="B470" s="94">
        <f t="shared" si="49"/>
      </c>
      <c r="C470" s="62">
        <f t="shared" si="50"/>
      </c>
      <c r="D470" s="63">
        <f t="shared" si="51"/>
      </c>
      <c r="E470" s="63">
        <f t="shared" si="52"/>
      </c>
      <c r="F470" s="63">
        <f t="shared" si="53"/>
      </c>
      <c r="G470" s="105">
        <f t="shared" si="54"/>
      </c>
      <c r="H470" s="59">
        <f t="shared" si="55"/>
      </c>
    </row>
    <row r="471" spans="2:8" s="60" customFormat="1" ht="18" customHeight="1">
      <c r="B471" s="94">
        <f t="shared" si="49"/>
      </c>
      <c r="C471" s="62">
        <f t="shared" si="50"/>
      </c>
      <c r="D471" s="63">
        <f t="shared" si="51"/>
      </c>
      <c r="E471" s="63">
        <f t="shared" si="52"/>
      </c>
      <c r="F471" s="63">
        <f t="shared" si="53"/>
      </c>
      <c r="G471" s="105">
        <f t="shared" si="54"/>
      </c>
      <c r="H471" s="59">
        <f t="shared" si="55"/>
      </c>
    </row>
    <row r="472" spans="2:8" s="60" customFormat="1" ht="18" customHeight="1">
      <c r="B472" s="94">
        <f t="shared" si="49"/>
      </c>
      <c r="C472" s="62">
        <f t="shared" si="50"/>
      </c>
      <c r="D472" s="63">
        <f t="shared" si="51"/>
      </c>
      <c r="E472" s="63">
        <f t="shared" si="52"/>
      </c>
      <c r="F472" s="63">
        <f t="shared" si="53"/>
      </c>
      <c r="G472" s="105">
        <f t="shared" si="54"/>
      </c>
      <c r="H472" s="59">
        <f t="shared" si="55"/>
      </c>
    </row>
    <row r="473" spans="2:8" s="60" customFormat="1" ht="18" customHeight="1">
      <c r="B473" s="94">
        <f t="shared" si="49"/>
      </c>
      <c r="C473" s="62">
        <f t="shared" si="50"/>
      </c>
      <c r="D473" s="63">
        <f t="shared" si="51"/>
      </c>
      <c r="E473" s="63">
        <f t="shared" si="52"/>
      </c>
      <c r="F473" s="63">
        <f t="shared" si="53"/>
      </c>
      <c r="G473" s="105">
        <f t="shared" si="54"/>
      </c>
      <c r="H473" s="59">
        <f t="shared" si="55"/>
      </c>
    </row>
    <row r="474" spans="2:8" s="60" customFormat="1" ht="18" customHeight="1">
      <c r="B474" s="94">
        <f t="shared" si="49"/>
      </c>
      <c r="C474" s="62">
        <f t="shared" si="50"/>
      </c>
      <c r="D474" s="63">
        <f t="shared" si="51"/>
      </c>
      <c r="E474" s="63">
        <f t="shared" si="52"/>
      </c>
      <c r="F474" s="63">
        <f t="shared" si="53"/>
      </c>
      <c r="G474" s="105">
        <f t="shared" si="54"/>
      </c>
      <c r="H474" s="59">
        <f t="shared" si="55"/>
      </c>
    </row>
    <row r="475" spans="2:8" s="60" customFormat="1" ht="18" customHeight="1">
      <c r="B475" s="94">
        <f t="shared" si="49"/>
      </c>
      <c r="C475" s="62">
        <f t="shared" si="50"/>
      </c>
      <c r="D475" s="63">
        <f t="shared" si="51"/>
      </c>
      <c r="E475" s="63">
        <f t="shared" si="52"/>
      </c>
      <c r="F475" s="63">
        <f t="shared" si="53"/>
      </c>
      <c r="G475" s="105">
        <f t="shared" si="54"/>
      </c>
      <c r="H475" s="59">
        <f t="shared" si="55"/>
      </c>
    </row>
    <row r="476" spans="2:8" s="60" customFormat="1" ht="18" customHeight="1">
      <c r="B476" s="94">
        <f t="shared" si="49"/>
      </c>
      <c r="C476" s="62">
        <f t="shared" si="50"/>
      </c>
      <c r="D476" s="63">
        <f t="shared" si="51"/>
      </c>
      <c r="E476" s="63">
        <f t="shared" si="52"/>
      </c>
      <c r="F476" s="63">
        <f t="shared" si="53"/>
      </c>
      <c r="G476" s="105">
        <f t="shared" si="54"/>
      </c>
      <c r="H476" s="59">
        <f t="shared" si="55"/>
      </c>
    </row>
    <row r="477" spans="2:8" s="60" customFormat="1" ht="18" customHeight="1">
      <c r="B477" s="94">
        <f t="shared" si="49"/>
      </c>
      <c r="C477" s="62">
        <f t="shared" si="50"/>
      </c>
      <c r="D477" s="63">
        <f t="shared" si="51"/>
      </c>
      <c r="E477" s="63">
        <f t="shared" si="52"/>
      </c>
      <c r="F477" s="63">
        <f t="shared" si="53"/>
      </c>
      <c r="G477" s="105">
        <f t="shared" si="54"/>
      </c>
      <c r="H477" s="59">
        <f t="shared" si="55"/>
      </c>
    </row>
    <row r="478" spans="2:8" s="60" customFormat="1" ht="18" customHeight="1">
      <c r="B478" s="94">
        <f t="shared" si="49"/>
      </c>
      <c r="C478" s="62">
        <f t="shared" si="50"/>
      </c>
      <c r="D478" s="63">
        <f t="shared" si="51"/>
      </c>
      <c r="E478" s="63">
        <f t="shared" si="52"/>
      </c>
      <c r="F478" s="63">
        <f t="shared" si="53"/>
      </c>
      <c r="G478" s="105">
        <f t="shared" si="54"/>
      </c>
      <c r="H478" s="59">
        <f t="shared" si="55"/>
      </c>
    </row>
    <row r="479" spans="2:8" s="60" customFormat="1" ht="18" customHeight="1">
      <c r="B479" s="94">
        <f t="shared" si="49"/>
      </c>
      <c r="C479" s="62">
        <f t="shared" si="50"/>
      </c>
      <c r="D479" s="63">
        <f t="shared" si="51"/>
      </c>
      <c r="E479" s="63">
        <f t="shared" si="52"/>
      </c>
      <c r="F479" s="63">
        <f t="shared" si="53"/>
      </c>
      <c r="G479" s="105">
        <f t="shared" si="54"/>
      </c>
      <c r="H479" s="59">
        <f t="shared" si="55"/>
      </c>
    </row>
    <row r="480" spans="2:8" s="60" customFormat="1" ht="18" customHeight="1">
      <c r="B480" s="94">
        <f t="shared" si="49"/>
      </c>
      <c r="C480" s="62">
        <f t="shared" si="50"/>
      </c>
      <c r="D480" s="63">
        <f t="shared" si="51"/>
      </c>
      <c r="E480" s="63">
        <f t="shared" si="52"/>
      </c>
      <c r="F480" s="63">
        <f t="shared" si="53"/>
      </c>
      <c r="G480" s="105">
        <f t="shared" si="54"/>
      </c>
      <c r="H480" s="59">
        <f t="shared" si="55"/>
      </c>
    </row>
    <row r="481" spans="2:8" s="60" customFormat="1" ht="18" customHeight="1">
      <c r="B481" s="94">
        <f t="shared" si="49"/>
      </c>
      <c r="C481" s="62">
        <f t="shared" si="50"/>
      </c>
      <c r="D481" s="63">
        <f t="shared" si="51"/>
      </c>
      <c r="E481" s="63">
        <f t="shared" si="52"/>
      </c>
      <c r="F481" s="63">
        <f t="shared" si="53"/>
      </c>
      <c r="G481" s="105">
        <f t="shared" si="54"/>
      </c>
      <c r="H481" s="59">
        <f t="shared" si="55"/>
      </c>
    </row>
    <row r="482" spans="2:8" s="60" customFormat="1" ht="18" customHeight="1">
      <c r="B482" s="94">
        <f t="shared" si="49"/>
      </c>
      <c r="C482" s="62">
        <f t="shared" si="50"/>
      </c>
      <c r="D482" s="63">
        <f t="shared" si="51"/>
      </c>
      <c r="E482" s="63">
        <f t="shared" si="52"/>
      </c>
      <c r="F482" s="63">
        <f t="shared" si="53"/>
      </c>
      <c r="G482" s="105">
        <f t="shared" si="54"/>
      </c>
      <c r="H482" s="59">
        <f t="shared" si="55"/>
      </c>
    </row>
    <row r="483" spans="2:8" s="60" customFormat="1" ht="18" customHeight="1">
      <c r="B483" s="94">
        <f t="shared" si="49"/>
      </c>
      <c r="C483" s="62">
        <f t="shared" si="50"/>
      </c>
      <c r="D483" s="63">
        <f t="shared" si="51"/>
      </c>
      <c r="E483" s="63">
        <f t="shared" si="52"/>
      </c>
      <c r="F483" s="63">
        <f t="shared" si="53"/>
      </c>
      <c r="G483" s="105">
        <f t="shared" si="54"/>
      </c>
      <c r="H483" s="59">
        <f t="shared" si="55"/>
      </c>
    </row>
    <row r="484" spans="2:8" s="60" customFormat="1" ht="18" customHeight="1">
      <c r="B484" s="94">
        <f t="shared" si="49"/>
      </c>
      <c r="C484" s="62">
        <f t="shared" si="50"/>
      </c>
      <c r="D484" s="63">
        <f t="shared" si="51"/>
      </c>
      <c r="E484" s="63">
        <f t="shared" si="52"/>
      </c>
      <c r="F484" s="63">
        <f t="shared" si="53"/>
      </c>
      <c r="G484" s="105">
        <f t="shared" si="54"/>
      </c>
      <c r="H484" s="59">
        <f t="shared" si="55"/>
      </c>
    </row>
    <row r="485" spans="2:8" s="60" customFormat="1" ht="18" customHeight="1">
      <c r="B485" s="94">
        <f t="shared" si="49"/>
      </c>
      <c r="C485" s="62">
        <f t="shared" si="50"/>
      </c>
      <c r="D485" s="63">
        <f t="shared" si="51"/>
      </c>
      <c r="E485" s="63">
        <f t="shared" si="52"/>
      </c>
      <c r="F485" s="63">
        <f t="shared" si="53"/>
      </c>
      <c r="G485" s="105">
        <f t="shared" si="54"/>
      </c>
      <c r="H485" s="59">
        <f t="shared" si="55"/>
      </c>
    </row>
    <row r="486" spans="2:8" s="60" customFormat="1" ht="18" customHeight="1">
      <c r="B486" s="94">
        <f t="shared" si="49"/>
      </c>
      <c r="C486" s="62">
        <f t="shared" si="50"/>
      </c>
      <c r="D486" s="63">
        <f t="shared" si="51"/>
      </c>
      <c r="E486" s="63">
        <f t="shared" si="52"/>
      </c>
      <c r="F486" s="63">
        <f t="shared" si="53"/>
      </c>
      <c r="G486" s="105">
        <f t="shared" si="54"/>
      </c>
      <c r="H486" s="59">
        <f t="shared" si="55"/>
      </c>
    </row>
    <row r="487" spans="2:8" s="60" customFormat="1" ht="18" customHeight="1">
      <c r="B487" s="94">
        <f t="shared" si="49"/>
      </c>
      <c r="C487" s="62">
        <f t="shared" si="50"/>
      </c>
      <c r="D487" s="63">
        <f t="shared" si="51"/>
      </c>
      <c r="E487" s="63">
        <f t="shared" si="52"/>
      </c>
      <c r="F487" s="63">
        <f t="shared" si="53"/>
      </c>
      <c r="G487" s="105">
        <f t="shared" si="54"/>
      </c>
      <c r="H487" s="59">
        <f t="shared" si="55"/>
      </c>
    </row>
    <row r="488" spans="2:8" s="60" customFormat="1" ht="18" customHeight="1">
      <c r="B488" s="94">
        <f t="shared" si="49"/>
      </c>
      <c r="C488" s="62">
        <f t="shared" si="50"/>
      </c>
      <c r="D488" s="63">
        <f t="shared" si="51"/>
      </c>
      <c r="E488" s="63">
        <f t="shared" si="52"/>
      </c>
      <c r="F488" s="63">
        <f t="shared" si="53"/>
      </c>
      <c r="G488" s="105">
        <f t="shared" si="54"/>
      </c>
      <c r="H488" s="59">
        <f t="shared" si="55"/>
      </c>
    </row>
    <row r="489" spans="2:8" s="60" customFormat="1" ht="18" customHeight="1">
      <c r="B489" s="94">
        <f t="shared" si="49"/>
      </c>
      <c r="C489" s="62">
        <f t="shared" si="50"/>
      </c>
      <c r="D489" s="63">
        <f t="shared" si="51"/>
      </c>
      <c r="E489" s="63">
        <f t="shared" si="52"/>
      </c>
      <c r="F489" s="63">
        <f t="shared" si="53"/>
      </c>
      <c r="G489" s="105">
        <f t="shared" si="54"/>
      </c>
      <c r="H489" s="59">
        <f t="shared" si="55"/>
      </c>
    </row>
    <row r="490" spans="2:8" s="60" customFormat="1" ht="18" customHeight="1">
      <c r="B490" s="94">
        <f t="shared" si="49"/>
      </c>
      <c r="C490" s="62">
        <f t="shared" si="50"/>
      </c>
      <c r="D490" s="63">
        <f t="shared" si="51"/>
      </c>
      <c r="E490" s="63">
        <f t="shared" si="52"/>
      </c>
      <c r="F490" s="63">
        <f t="shared" si="53"/>
      </c>
      <c r="G490" s="105">
        <f t="shared" si="54"/>
      </c>
      <c r="H490" s="59">
        <f t="shared" si="55"/>
      </c>
    </row>
    <row r="491" spans="2:8" s="60" customFormat="1" ht="18" customHeight="1">
      <c r="B491" s="94">
        <f t="shared" si="49"/>
      </c>
      <c r="C491" s="62">
        <f t="shared" si="50"/>
      </c>
      <c r="D491" s="63">
        <f t="shared" si="51"/>
      </c>
      <c r="E491" s="63">
        <f t="shared" si="52"/>
      </c>
      <c r="F491" s="63">
        <f t="shared" si="53"/>
      </c>
      <c r="G491" s="105">
        <f t="shared" si="54"/>
      </c>
      <c r="H491" s="59">
        <f t="shared" si="55"/>
      </c>
    </row>
    <row r="492" spans="2:8" s="60" customFormat="1" ht="18" customHeight="1">
      <c r="B492" s="94">
        <f t="shared" si="49"/>
      </c>
      <c r="C492" s="62">
        <f t="shared" si="50"/>
      </c>
      <c r="D492" s="63">
        <f t="shared" si="51"/>
      </c>
      <c r="E492" s="63">
        <f t="shared" si="52"/>
      </c>
      <c r="F492" s="63">
        <f t="shared" si="53"/>
      </c>
      <c r="G492" s="105">
        <f t="shared" si="54"/>
      </c>
      <c r="H492" s="59">
        <f t="shared" si="55"/>
      </c>
    </row>
    <row r="493" spans="2:8" s="60" customFormat="1" ht="18" customHeight="1">
      <c r="B493" s="94">
        <f t="shared" si="49"/>
      </c>
      <c r="C493" s="62">
        <f t="shared" si="50"/>
      </c>
      <c r="D493" s="63">
        <f t="shared" si="51"/>
      </c>
      <c r="E493" s="63">
        <f t="shared" si="52"/>
      </c>
      <c r="F493" s="63">
        <f t="shared" si="53"/>
      </c>
      <c r="G493" s="105">
        <f t="shared" si="54"/>
      </c>
      <c r="H493" s="59">
        <f t="shared" si="55"/>
      </c>
    </row>
    <row r="494" spans="2:8" s="60" customFormat="1" ht="18" customHeight="1">
      <c r="B494" s="94">
        <f t="shared" si="49"/>
      </c>
      <c r="C494" s="62">
        <f t="shared" si="50"/>
      </c>
      <c r="D494" s="63">
        <f t="shared" si="51"/>
      </c>
      <c r="E494" s="63">
        <f t="shared" si="52"/>
      </c>
      <c r="F494" s="63">
        <f t="shared" si="53"/>
      </c>
      <c r="G494" s="105">
        <f t="shared" si="54"/>
      </c>
      <c r="H494" s="59">
        <f t="shared" si="55"/>
      </c>
    </row>
    <row r="495" spans="2:8" s="60" customFormat="1" ht="18" customHeight="1">
      <c r="B495" s="94">
        <f t="shared" si="49"/>
      </c>
      <c r="C495" s="62">
        <f t="shared" si="50"/>
      </c>
      <c r="D495" s="63">
        <f t="shared" si="51"/>
      </c>
      <c r="E495" s="63">
        <f t="shared" si="52"/>
      </c>
      <c r="F495" s="63">
        <f t="shared" si="53"/>
      </c>
      <c r="G495" s="105">
        <f t="shared" si="54"/>
      </c>
      <c r="H495" s="59">
        <f t="shared" si="55"/>
      </c>
    </row>
    <row r="496" spans="2:8" s="60" customFormat="1" ht="18" customHeight="1">
      <c r="B496" s="94">
        <f t="shared" si="49"/>
      </c>
      <c r="C496" s="62">
        <f t="shared" si="50"/>
      </c>
      <c r="D496" s="63">
        <f t="shared" si="51"/>
      </c>
      <c r="E496" s="63">
        <f t="shared" si="52"/>
      </c>
      <c r="F496" s="63">
        <f t="shared" si="53"/>
      </c>
      <c r="G496" s="105">
        <f t="shared" si="54"/>
      </c>
      <c r="H496" s="59">
        <f t="shared" si="55"/>
      </c>
    </row>
    <row r="497" spans="2:8" s="60" customFormat="1" ht="18" customHeight="1">
      <c r="B497" s="94">
        <f t="shared" si="49"/>
      </c>
      <c r="C497" s="62">
        <f t="shared" si="50"/>
      </c>
      <c r="D497" s="63">
        <f t="shared" si="51"/>
      </c>
      <c r="E497" s="63">
        <f t="shared" si="52"/>
      </c>
      <c r="F497" s="63">
        <f t="shared" si="53"/>
      </c>
      <c r="G497" s="105">
        <f t="shared" si="54"/>
      </c>
      <c r="H497" s="59">
        <f t="shared" si="55"/>
      </c>
    </row>
    <row r="498" spans="2:8" s="60" customFormat="1" ht="18" customHeight="1">
      <c r="B498" s="94">
        <f t="shared" si="49"/>
      </c>
      <c r="C498" s="62">
        <f t="shared" si="50"/>
      </c>
      <c r="D498" s="63">
        <f t="shared" si="51"/>
      </c>
      <c r="E498" s="63">
        <f t="shared" si="52"/>
      </c>
      <c r="F498" s="63">
        <f t="shared" si="53"/>
      </c>
      <c r="G498" s="105">
        <f t="shared" si="54"/>
      </c>
      <c r="H498" s="59">
        <f t="shared" si="55"/>
      </c>
    </row>
    <row r="499" spans="2:8" s="60" customFormat="1" ht="18" customHeight="1">
      <c r="B499" s="94">
        <f t="shared" si="49"/>
      </c>
      <c r="C499" s="62">
        <f t="shared" si="50"/>
      </c>
      <c r="D499" s="63">
        <f t="shared" si="51"/>
      </c>
      <c r="E499" s="63">
        <f t="shared" si="52"/>
      </c>
      <c r="F499" s="63">
        <f t="shared" si="53"/>
      </c>
      <c r="G499" s="105">
        <f t="shared" si="54"/>
      </c>
      <c r="H499" s="59">
        <f t="shared" si="55"/>
      </c>
    </row>
    <row r="500" spans="2:8" s="60" customFormat="1" ht="18" customHeight="1">
      <c r="B500" s="94">
        <f t="shared" si="49"/>
      </c>
      <c r="C500" s="62">
        <f t="shared" si="50"/>
      </c>
      <c r="D500" s="63">
        <f t="shared" si="51"/>
      </c>
      <c r="E500" s="63">
        <f t="shared" si="52"/>
      </c>
      <c r="F500" s="63">
        <f t="shared" si="53"/>
      </c>
      <c r="G500" s="105">
        <f t="shared" si="54"/>
      </c>
      <c r="H500" s="59">
        <f t="shared" si="55"/>
      </c>
    </row>
    <row r="501" spans="2:8" s="60" customFormat="1" ht="18" customHeight="1">
      <c r="B501" s="94">
        <f t="shared" si="49"/>
      </c>
      <c r="C501" s="62">
        <f t="shared" si="50"/>
      </c>
      <c r="D501" s="63">
        <f t="shared" si="51"/>
      </c>
      <c r="E501" s="63">
        <f t="shared" si="52"/>
      </c>
      <c r="F501" s="63">
        <f t="shared" si="53"/>
      </c>
      <c r="G501" s="105">
        <f t="shared" si="54"/>
      </c>
      <c r="H501" s="59">
        <f t="shared" si="55"/>
      </c>
    </row>
    <row r="502" spans="2:8" s="60" customFormat="1" ht="18" customHeight="1">
      <c r="B502" s="94">
        <f t="shared" si="49"/>
      </c>
      <c r="C502" s="62">
        <f t="shared" si="50"/>
      </c>
      <c r="D502" s="63">
        <f t="shared" si="51"/>
      </c>
      <c r="E502" s="63">
        <f t="shared" si="52"/>
      </c>
      <c r="F502" s="63">
        <f t="shared" si="53"/>
      </c>
      <c r="G502" s="105">
        <f t="shared" si="54"/>
      </c>
      <c r="H502" s="59">
        <f t="shared" si="55"/>
      </c>
    </row>
    <row r="503" spans="2:8" s="60" customFormat="1" ht="18" customHeight="1">
      <c r="B503" s="94">
        <f t="shared" si="49"/>
      </c>
      <c r="C503" s="62">
        <f t="shared" si="50"/>
      </c>
      <c r="D503" s="63">
        <f t="shared" si="51"/>
      </c>
      <c r="E503" s="63">
        <f t="shared" si="52"/>
      </c>
      <c r="F503" s="63">
        <f t="shared" si="53"/>
      </c>
      <c r="G503" s="105">
        <f t="shared" si="54"/>
      </c>
      <c r="H503" s="59">
        <f t="shared" si="55"/>
      </c>
    </row>
    <row r="504" spans="2:8" s="60" customFormat="1" ht="18" customHeight="1">
      <c r="B504" s="94">
        <f t="shared" si="49"/>
      </c>
      <c r="C504" s="62">
        <f t="shared" si="50"/>
      </c>
      <c r="D504" s="63">
        <f t="shared" si="51"/>
      </c>
      <c r="E504" s="63">
        <f t="shared" si="52"/>
      </c>
      <c r="F504" s="63">
        <f t="shared" si="53"/>
      </c>
      <c r="G504" s="105">
        <f t="shared" si="54"/>
      </c>
      <c r="H504" s="59">
        <f t="shared" si="55"/>
      </c>
    </row>
    <row r="505" spans="2:8" s="60" customFormat="1" ht="18" customHeight="1">
      <c r="B505" s="94">
        <f t="shared" si="49"/>
      </c>
      <c r="C505" s="62">
        <f t="shared" si="50"/>
      </c>
      <c r="D505" s="63">
        <f t="shared" si="51"/>
      </c>
      <c r="E505" s="63">
        <f t="shared" si="52"/>
      </c>
      <c r="F505" s="63">
        <f t="shared" si="53"/>
      </c>
      <c r="G505" s="105">
        <f t="shared" si="54"/>
      </c>
      <c r="H505" s="59">
        <f t="shared" si="55"/>
      </c>
    </row>
    <row r="506" spans="2:8" s="60" customFormat="1" ht="18" customHeight="1">
      <c r="B506" s="94">
        <f t="shared" si="49"/>
      </c>
      <c r="C506" s="62">
        <f t="shared" si="50"/>
      </c>
      <c r="D506" s="63">
        <f t="shared" si="51"/>
      </c>
      <c r="E506" s="63">
        <f t="shared" si="52"/>
      </c>
      <c r="F506" s="63">
        <f t="shared" si="53"/>
      </c>
      <c r="G506" s="105">
        <f t="shared" si="54"/>
      </c>
      <c r="H506" s="59">
        <f t="shared" si="55"/>
      </c>
    </row>
    <row r="507" spans="2:8" s="60" customFormat="1" ht="18" customHeight="1">
      <c r="B507" s="94">
        <f t="shared" si="49"/>
      </c>
      <c r="C507" s="62">
        <f t="shared" si="50"/>
      </c>
      <c r="D507" s="63">
        <f t="shared" si="51"/>
      </c>
      <c r="E507" s="63">
        <f t="shared" si="52"/>
      </c>
      <c r="F507" s="63">
        <f t="shared" si="53"/>
      </c>
      <c r="G507" s="105">
        <f t="shared" si="54"/>
      </c>
      <c r="H507" s="59">
        <f t="shared" si="55"/>
      </c>
    </row>
    <row r="508" spans="2:8" s="60" customFormat="1" ht="18" customHeight="1">
      <c r="B508" s="94">
        <f t="shared" si="49"/>
      </c>
      <c r="C508" s="62">
        <f t="shared" si="50"/>
      </c>
      <c r="D508" s="63">
        <f t="shared" si="51"/>
      </c>
      <c r="E508" s="63">
        <f t="shared" si="52"/>
      </c>
      <c r="F508" s="63">
        <f t="shared" si="53"/>
      </c>
      <c r="G508" s="105">
        <f t="shared" si="54"/>
      </c>
      <c r="H508" s="59">
        <f t="shared" si="55"/>
      </c>
    </row>
    <row r="509" spans="2:8" s="60" customFormat="1" ht="18" customHeight="1">
      <c r="B509" s="94">
        <f t="shared" si="49"/>
      </c>
      <c r="C509" s="62">
        <f t="shared" si="50"/>
      </c>
      <c r="D509" s="63">
        <f t="shared" si="51"/>
      </c>
      <c r="E509" s="63">
        <f t="shared" si="52"/>
      </c>
      <c r="F509" s="63">
        <f t="shared" si="53"/>
      </c>
      <c r="G509" s="105">
        <f t="shared" si="54"/>
      </c>
      <c r="H509" s="59">
        <f t="shared" si="55"/>
      </c>
    </row>
    <row r="510" spans="2:8" s="60" customFormat="1" ht="18" customHeight="1">
      <c r="B510" s="94">
        <f t="shared" si="49"/>
      </c>
      <c r="C510" s="62">
        <f t="shared" si="50"/>
      </c>
      <c r="D510" s="63">
        <f t="shared" si="51"/>
      </c>
      <c r="E510" s="63">
        <f t="shared" si="52"/>
      </c>
      <c r="F510" s="63">
        <f t="shared" si="53"/>
      </c>
      <c r="G510" s="105">
        <f t="shared" si="54"/>
      </c>
      <c r="H510" s="59">
        <f t="shared" si="55"/>
      </c>
    </row>
    <row r="511" spans="2:8" s="60" customFormat="1" ht="18" customHeight="1">
      <c r="B511" s="94">
        <f t="shared" si="49"/>
      </c>
      <c r="C511" s="62">
        <f t="shared" si="50"/>
      </c>
      <c r="D511" s="63">
        <f t="shared" si="51"/>
      </c>
      <c r="E511" s="63">
        <f t="shared" si="52"/>
      </c>
      <c r="F511" s="63">
        <f t="shared" si="53"/>
      </c>
      <c r="G511" s="105">
        <f t="shared" si="54"/>
      </c>
      <c r="H511" s="59">
        <f t="shared" si="55"/>
      </c>
    </row>
    <row r="512" spans="2:8" s="60" customFormat="1" ht="18" customHeight="1">
      <c r="B512" s="94">
        <f t="shared" si="49"/>
      </c>
      <c r="C512" s="62">
        <f t="shared" si="50"/>
      </c>
      <c r="D512" s="63">
        <f t="shared" si="51"/>
      </c>
      <c r="E512" s="63">
        <f t="shared" si="52"/>
      </c>
      <c r="F512" s="63">
        <f t="shared" si="53"/>
      </c>
      <c r="G512" s="105">
        <f t="shared" si="54"/>
      </c>
      <c r="H512" s="59">
        <f t="shared" si="55"/>
      </c>
    </row>
    <row r="513" spans="2:8" s="60" customFormat="1" ht="18" customHeight="1">
      <c r="B513" s="94">
        <f t="shared" si="49"/>
      </c>
      <c r="C513" s="62">
        <f t="shared" si="50"/>
      </c>
      <c r="D513" s="63">
        <f t="shared" si="51"/>
      </c>
      <c r="E513" s="63">
        <f t="shared" si="52"/>
      </c>
      <c r="F513" s="63">
        <f t="shared" si="53"/>
      </c>
      <c r="G513" s="105">
        <f t="shared" si="54"/>
      </c>
      <c r="H513" s="59">
        <f t="shared" si="55"/>
      </c>
    </row>
    <row r="514" spans="2:8" s="60" customFormat="1" ht="18" customHeight="1">
      <c r="B514" s="94">
        <f t="shared" si="49"/>
      </c>
      <c r="C514" s="62">
        <f t="shared" si="50"/>
      </c>
      <c r="D514" s="63">
        <f t="shared" si="51"/>
      </c>
      <c r="E514" s="63">
        <f t="shared" si="52"/>
      </c>
      <c r="F514" s="63">
        <f t="shared" si="53"/>
      </c>
      <c r="G514" s="105">
        <f t="shared" si="54"/>
      </c>
      <c r="H514" s="59">
        <f t="shared" si="55"/>
      </c>
    </row>
    <row r="515" spans="2:8" s="60" customFormat="1" ht="18" customHeight="1">
      <c r="B515" s="94">
        <f t="shared" si="49"/>
      </c>
      <c r="C515" s="62">
        <f t="shared" si="50"/>
      </c>
      <c r="D515" s="63">
        <f t="shared" si="51"/>
      </c>
      <c r="E515" s="63">
        <f t="shared" si="52"/>
      </c>
      <c r="F515" s="63">
        <f t="shared" si="53"/>
      </c>
      <c r="G515" s="105">
        <f t="shared" si="54"/>
      </c>
      <c r="H515" s="59">
        <f t="shared" si="55"/>
      </c>
    </row>
    <row r="516" spans="2:8" s="60" customFormat="1" ht="18" customHeight="1">
      <c r="B516" s="94">
        <f t="shared" si="49"/>
      </c>
      <c r="C516" s="62">
        <f t="shared" si="50"/>
      </c>
      <c r="D516" s="63">
        <f t="shared" si="51"/>
      </c>
      <c r="E516" s="63">
        <f t="shared" si="52"/>
      </c>
      <c r="F516" s="63">
        <f t="shared" si="53"/>
      </c>
      <c r="G516" s="105">
        <f t="shared" si="54"/>
      </c>
      <c r="H516" s="59">
        <f t="shared" si="55"/>
      </c>
    </row>
    <row r="517" spans="2:8" s="60" customFormat="1" ht="18" customHeight="1">
      <c r="B517" s="94">
        <f t="shared" si="49"/>
      </c>
      <c r="C517" s="62">
        <f t="shared" si="50"/>
      </c>
      <c r="D517" s="63">
        <f t="shared" si="51"/>
      </c>
      <c r="E517" s="63">
        <f t="shared" si="52"/>
      </c>
      <c r="F517" s="63">
        <f t="shared" si="53"/>
      </c>
      <c r="G517" s="105">
        <f t="shared" si="54"/>
      </c>
      <c r="H517" s="59">
        <f t="shared" si="55"/>
      </c>
    </row>
    <row r="518" spans="2:8" s="60" customFormat="1" ht="18" customHeight="1">
      <c r="B518" s="94">
        <f t="shared" si="49"/>
      </c>
      <c r="C518" s="62">
        <f t="shared" si="50"/>
      </c>
      <c r="D518" s="63">
        <f t="shared" si="51"/>
      </c>
      <c r="E518" s="63">
        <f t="shared" si="52"/>
      </c>
      <c r="F518" s="63">
        <f t="shared" si="53"/>
      </c>
      <c r="G518" s="105">
        <f t="shared" si="54"/>
      </c>
      <c r="H518" s="59">
        <f t="shared" si="55"/>
      </c>
    </row>
    <row r="519" spans="2:8" s="60" customFormat="1" ht="18" customHeight="1">
      <c r="B519" s="94">
        <f t="shared" si="49"/>
      </c>
      <c r="C519" s="62">
        <f t="shared" si="50"/>
      </c>
      <c r="D519" s="63">
        <f t="shared" si="51"/>
      </c>
      <c r="E519" s="63">
        <f t="shared" si="52"/>
      </c>
      <c r="F519" s="63">
        <f t="shared" si="53"/>
      </c>
      <c r="G519" s="105">
        <f t="shared" si="54"/>
      </c>
      <c r="H519" s="59">
        <f t="shared" si="55"/>
      </c>
    </row>
    <row r="520" spans="2:8" s="60" customFormat="1" ht="18" customHeight="1">
      <c r="B520" s="94">
        <f t="shared" si="49"/>
      </c>
      <c r="C520" s="62">
        <f t="shared" si="50"/>
      </c>
      <c r="D520" s="63">
        <f t="shared" si="51"/>
      </c>
      <c r="E520" s="63">
        <f t="shared" si="52"/>
      </c>
      <c r="F520" s="63">
        <f t="shared" si="53"/>
      </c>
      <c r="G520" s="105">
        <f t="shared" si="54"/>
      </c>
      <c r="H520" s="59">
        <f t="shared" si="55"/>
      </c>
    </row>
    <row r="521" spans="2:8" s="60" customFormat="1" ht="18" customHeight="1">
      <c r="B521" s="94">
        <f t="shared" si="49"/>
      </c>
      <c r="C521" s="62">
        <f t="shared" si="50"/>
      </c>
      <c r="D521" s="63">
        <f t="shared" si="51"/>
      </c>
      <c r="E521" s="63">
        <f t="shared" si="52"/>
      </c>
      <c r="F521" s="63">
        <f t="shared" si="53"/>
      </c>
      <c r="G521" s="105">
        <f t="shared" si="54"/>
      </c>
      <c r="H521" s="59">
        <f t="shared" si="55"/>
      </c>
    </row>
    <row r="522" spans="2:8" s="60" customFormat="1" ht="18" customHeight="1">
      <c r="B522" s="94">
        <f t="shared" si="49"/>
      </c>
      <c r="C522" s="62">
        <f t="shared" si="50"/>
      </c>
      <c r="D522" s="63">
        <f t="shared" si="51"/>
      </c>
      <c r="E522" s="63">
        <f t="shared" si="52"/>
      </c>
      <c r="F522" s="63">
        <f t="shared" si="53"/>
      </c>
      <c r="G522" s="105">
        <f t="shared" si="54"/>
      </c>
      <c r="H522" s="59">
        <f t="shared" si="55"/>
      </c>
    </row>
    <row r="523" spans="2:8" s="60" customFormat="1" ht="18" customHeight="1">
      <c r="B523" s="94">
        <f t="shared" si="49"/>
      </c>
      <c r="C523" s="62">
        <f t="shared" si="50"/>
      </c>
      <c r="D523" s="63">
        <f t="shared" si="51"/>
      </c>
      <c r="E523" s="63">
        <f t="shared" si="52"/>
      </c>
      <c r="F523" s="63">
        <f t="shared" si="53"/>
      </c>
      <c r="G523" s="105">
        <f t="shared" si="54"/>
      </c>
      <c r="H523" s="59">
        <f t="shared" si="55"/>
      </c>
    </row>
    <row r="524" spans="2:8" s="60" customFormat="1" ht="18" customHeight="1">
      <c r="B524" s="94">
        <f t="shared" si="49"/>
      </c>
      <c r="C524" s="62">
        <f t="shared" si="50"/>
      </c>
      <c r="D524" s="63">
        <f t="shared" si="51"/>
      </c>
      <c r="E524" s="63">
        <f t="shared" si="52"/>
      </c>
      <c r="F524" s="63">
        <f t="shared" si="53"/>
      </c>
      <c r="G524" s="105">
        <f t="shared" si="54"/>
      </c>
      <c r="H524" s="59">
        <f t="shared" si="55"/>
      </c>
    </row>
    <row r="525" spans="2:8" s="60" customFormat="1" ht="18" customHeight="1">
      <c r="B525" s="94">
        <f t="shared" si="49"/>
      </c>
      <c r="C525" s="62">
        <f t="shared" si="50"/>
      </c>
      <c r="D525" s="63">
        <f t="shared" si="51"/>
      </c>
      <c r="E525" s="63">
        <f t="shared" si="52"/>
      </c>
      <c r="F525" s="63">
        <f t="shared" si="53"/>
      </c>
      <c r="G525" s="105">
        <f t="shared" si="54"/>
      </c>
      <c r="H525" s="59">
        <f t="shared" si="55"/>
      </c>
    </row>
    <row r="526" spans="2:8" s="60" customFormat="1" ht="18" customHeight="1">
      <c r="B526" s="94">
        <f t="shared" si="49"/>
      </c>
      <c r="C526" s="62">
        <f t="shared" si="50"/>
      </c>
      <c r="D526" s="63">
        <f t="shared" si="51"/>
      </c>
      <c r="E526" s="63">
        <f t="shared" si="52"/>
      </c>
      <c r="F526" s="63">
        <f t="shared" si="53"/>
      </c>
      <c r="G526" s="105">
        <f t="shared" si="54"/>
      </c>
      <c r="H526" s="59">
        <f t="shared" si="55"/>
      </c>
    </row>
    <row r="527" spans="2:8" s="60" customFormat="1" ht="18" customHeight="1">
      <c r="B527" s="94">
        <f t="shared" si="49"/>
      </c>
      <c r="C527" s="62">
        <f t="shared" si="50"/>
      </c>
      <c r="D527" s="63">
        <f t="shared" si="51"/>
      </c>
      <c r="E527" s="63">
        <f t="shared" si="52"/>
      </c>
      <c r="F527" s="63">
        <f t="shared" si="53"/>
      </c>
      <c r="G527" s="105">
        <f t="shared" si="54"/>
      </c>
      <c r="H527" s="59">
        <f t="shared" si="55"/>
      </c>
    </row>
    <row r="528" spans="2:8" s="60" customFormat="1" ht="18" customHeight="1">
      <c r="B528" s="94">
        <f t="shared" si="49"/>
      </c>
      <c r="C528" s="62">
        <f t="shared" si="50"/>
      </c>
      <c r="D528" s="63">
        <f t="shared" si="51"/>
      </c>
      <c r="E528" s="63">
        <f t="shared" si="52"/>
      </c>
      <c r="F528" s="63">
        <f t="shared" si="53"/>
      </c>
      <c r="G528" s="105">
        <f t="shared" si="54"/>
      </c>
      <c r="H528" s="59">
        <f t="shared" si="55"/>
      </c>
    </row>
    <row r="529" spans="2:8" s="60" customFormat="1" ht="18" customHeight="1">
      <c r="B529" s="94">
        <f t="shared" si="49"/>
      </c>
      <c r="C529" s="62">
        <f t="shared" si="50"/>
      </c>
      <c r="D529" s="63">
        <f t="shared" si="51"/>
      </c>
      <c r="E529" s="63">
        <f t="shared" si="52"/>
      </c>
      <c r="F529" s="63">
        <f t="shared" si="53"/>
      </c>
      <c r="G529" s="105">
        <f t="shared" si="54"/>
      </c>
      <c r="H529" s="59">
        <f t="shared" si="55"/>
      </c>
    </row>
    <row r="530" spans="2:8" s="60" customFormat="1" ht="18" customHeight="1">
      <c r="B530" s="94">
        <f t="shared" si="49"/>
      </c>
      <c r="C530" s="62">
        <f t="shared" si="50"/>
      </c>
      <c r="D530" s="63">
        <f t="shared" si="51"/>
      </c>
      <c r="E530" s="63">
        <f t="shared" si="52"/>
      </c>
      <c r="F530" s="63">
        <f t="shared" si="53"/>
      </c>
      <c r="G530" s="105">
        <f t="shared" si="54"/>
      </c>
      <c r="H530" s="59">
        <f t="shared" si="55"/>
      </c>
    </row>
    <row r="531" spans="2:8" s="60" customFormat="1" ht="18" customHeight="1">
      <c r="B531" s="94">
        <f t="shared" si="49"/>
      </c>
      <c r="C531" s="62">
        <f t="shared" si="50"/>
      </c>
      <c r="D531" s="63">
        <f t="shared" si="51"/>
      </c>
      <c r="E531" s="63">
        <f t="shared" si="52"/>
      </c>
      <c r="F531" s="63">
        <f t="shared" si="53"/>
      </c>
      <c r="G531" s="105">
        <f t="shared" si="54"/>
      </c>
      <c r="H531" s="59">
        <f t="shared" si="55"/>
      </c>
    </row>
    <row r="532" spans="2:8" s="60" customFormat="1" ht="18" customHeight="1">
      <c r="B532" s="94">
        <f t="shared" si="49"/>
      </c>
      <c r="C532" s="62">
        <f t="shared" si="50"/>
      </c>
      <c r="D532" s="63">
        <f t="shared" si="51"/>
      </c>
      <c r="E532" s="63">
        <f t="shared" si="52"/>
      </c>
      <c r="F532" s="63">
        <f t="shared" si="53"/>
      </c>
      <c r="G532" s="105">
        <f t="shared" si="54"/>
      </c>
      <c r="H532" s="59">
        <f t="shared" si="55"/>
      </c>
    </row>
    <row r="533" spans="2:8" s="60" customFormat="1" ht="18" customHeight="1">
      <c r="B533" s="94">
        <f aca="true" t="shared" si="56" ref="B533:B565">pagam.Num</f>
      </c>
      <c r="C533" s="62">
        <f aca="true" t="shared" si="57" ref="C533:C565">Mostra.Data</f>
      </c>
      <c r="D533" s="63">
        <f aca="true" t="shared" si="58" ref="D533:D565">Bil.Iniz</f>
      </c>
      <c r="E533" s="63">
        <f aca="true" t="shared" si="59" ref="E533:E565">Interesse</f>
      </c>
      <c r="F533" s="63">
        <f aca="true" t="shared" si="60" ref="F533:F565">Capitale</f>
      </c>
      <c r="G533" s="105">
        <f aca="true" t="shared" si="61" ref="G533:G565">Bilancio.finale</f>
      </c>
      <c r="H533" s="59">
        <f aca="true" t="shared" si="62" ref="H533:H565">Interesse.Comp</f>
      </c>
    </row>
    <row r="534" spans="2:8" s="60" customFormat="1" ht="18" customHeight="1">
      <c r="B534" s="94">
        <f t="shared" si="56"/>
      </c>
      <c r="C534" s="62">
        <f t="shared" si="57"/>
      </c>
      <c r="D534" s="63">
        <f t="shared" si="58"/>
      </c>
      <c r="E534" s="63">
        <f t="shared" si="59"/>
      </c>
      <c r="F534" s="63">
        <f t="shared" si="60"/>
      </c>
      <c r="G534" s="105">
        <f t="shared" si="61"/>
      </c>
      <c r="H534" s="59">
        <f t="shared" si="62"/>
      </c>
    </row>
    <row r="535" spans="2:8" s="60" customFormat="1" ht="18" customHeight="1">
      <c r="B535" s="94">
        <f t="shared" si="56"/>
      </c>
      <c r="C535" s="62">
        <f t="shared" si="57"/>
      </c>
      <c r="D535" s="63">
        <f t="shared" si="58"/>
      </c>
      <c r="E535" s="63">
        <f t="shared" si="59"/>
      </c>
      <c r="F535" s="63">
        <f t="shared" si="60"/>
      </c>
      <c r="G535" s="105">
        <f t="shared" si="61"/>
      </c>
      <c r="H535" s="59">
        <f t="shared" si="62"/>
      </c>
    </row>
    <row r="536" spans="2:8" s="60" customFormat="1" ht="18" customHeight="1">
      <c r="B536" s="94">
        <f t="shared" si="56"/>
      </c>
      <c r="C536" s="62">
        <f t="shared" si="57"/>
      </c>
      <c r="D536" s="63">
        <f t="shared" si="58"/>
      </c>
      <c r="E536" s="63">
        <f t="shared" si="59"/>
      </c>
      <c r="F536" s="63">
        <f t="shared" si="60"/>
      </c>
      <c r="G536" s="105">
        <f t="shared" si="61"/>
      </c>
      <c r="H536" s="59">
        <f t="shared" si="62"/>
      </c>
    </row>
    <row r="537" spans="2:8" s="60" customFormat="1" ht="18" customHeight="1">
      <c r="B537" s="94">
        <f t="shared" si="56"/>
      </c>
      <c r="C537" s="62">
        <f t="shared" si="57"/>
      </c>
      <c r="D537" s="63">
        <f t="shared" si="58"/>
      </c>
      <c r="E537" s="63">
        <f t="shared" si="59"/>
      </c>
      <c r="F537" s="63">
        <f t="shared" si="60"/>
      </c>
      <c r="G537" s="105">
        <f t="shared" si="61"/>
      </c>
      <c r="H537" s="59">
        <f t="shared" si="62"/>
      </c>
    </row>
    <row r="538" spans="2:8" s="60" customFormat="1" ht="18" customHeight="1">
      <c r="B538" s="94">
        <f t="shared" si="56"/>
      </c>
      <c r="C538" s="62">
        <f t="shared" si="57"/>
      </c>
      <c r="D538" s="63">
        <f t="shared" si="58"/>
      </c>
      <c r="E538" s="63">
        <f t="shared" si="59"/>
      </c>
      <c r="F538" s="63">
        <f t="shared" si="60"/>
      </c>
      <c r="G538" s="105">
        <f t="shared" si="61"/>
      </c>
      <c r="H538" s="59">
        <f t="shared" si="62"/>
      </c>
    </row>
    <row r="539" spans="2:8" s="60" customFormat="1" ht="18" customHeight="1">
      <c r="B539" s="94">
        <f t="shared" si="56"/>
      </c>
      <c r="C539" s="62">
        <f t="shared" si="57"/>
      </c>
      <c r="D539" s="63">
        <f t="shared" si="58"/>
      </c>
      <c r="E539" s="63">
        <f t="shared" si="59"/>
      </c>
      <c r="F539" s="63">
        <f t="shared" si="60"/>
      </c>
      <c r="G539" s="105">
        <f t="shared" si="61"/>
      </c>
      <c r="H539" s="59">
        <f t="shared" si="62"/>
      </c>
    </row>
    <row r="540" spans="2:8" s="60" customFormat="1" ht="18" customHeight="1">
      <c r="B540" s="94">
        <f t="shared" si="56"/>
      </c>
      <c r="C540" s="62">
        <f t="shared" si="57"/>
      </c>
      <c r="D540" s="63">
        <f t="shared" si="58"/>
      </c>
      <c r="E540" s="63">
        <f t="shared" si="59"/>
      </c>
      <c r="F540" s="63">
        <f t="shared" si="60"/>
      </c>
      <c r="G540" s="105">
        <f t="shared" si="61"/>
      </c>
      <c r="H540" s="59">
        <f t="shared" si="62"/>
      </c>
    </row>
    <row r="541" spans="2:8" s="60" customFormat="1" ht="18" customHeight="1">
      <c r="B541" s="94">
        <f t="shared" si="56"/>
      </c>
      <c r="C541" s="62">
        <f t="shared" si="57"/>
      </c>
      <c r="D541" s="63">
        <f t="shared" si="58"/>
      </c>
      <c r="E541" s="63">
        <f t="shared" si="59"/>
      </c>
      <c r="F541" s="63">
        <f t="shared" si="60"/>
      </c>
      <c r="G541" s="105">
        <f t="shared" si="61"/>
      </c>
      <c r="H541" s="59">
        <f t="shared" si="62"/>
      </c>
    </row>
    <row r="542" spans="2:8" s="60" customFormat="1" ht="18" customHeight="1">
      <c r="B542" s="94">
        <f t="shared" si="56"/>
      </c>
      <c r="C542" s="62">
        <f t="shared" si="57"/>
      </c>
      <c r="D542" s="63">
        <f t="shared" si="58"/>
      </c>
      <c r="E542" s="63">
        <f t="shared" si="59"/>
      </c>
      <c r="F542" s="63">
        <f t="shared" si="60"/>
      </c>
      <c r="G542" s="105">
        <f t="shared" si="61"/>
      </c>
      <c r="H542" s="59">
        <f t="shared" si="62"/>
      </c>
    </row>
    <row r="543" spans="2:8" s="60" customFormat="1" ht="18" customHeight="1">
      <c r="B543" s="94">
        <f t="shared" si="56"/>
      </c>
      <c r="C543" s="62">
        <f t="shared" si="57"/>
      </c>
      <c r="D543" s="63">
        <f t="shared" si="58"/>
      </c>
      <c r="E543" s="63">
        <f t="shared" si="59"/>
      </c>
      <c r="F543" s="63">
        <f t="shared" si="60"/>
      </c>
      <c r="G543" s="105">
        <f t="shared" si="61"/>
      </c>
      <c r="H543" s="59">
        <f t="shared" si="62"/>
      </c>
    </row>
    <row r="544" spans="2:8" s="60" customFormat="1" ht="18" customHeight="1">
      <c r="B544" s="94">
        <f t="shared" si="56"/>
      </c>
      <c r="C544" s="62">
        <f t="shared" si="57"/>
      </c>
      <c r="D544" s="63">
        <f t="shared" si="58"/>
      </c>
      <c r="E544" s="63">
        <f t="shared" si="59"/>
      </c>
      <c r="F544" s="63">
        <f t="shared" si="60"/>
      </c>
      <c r="G544" s="105">
        <f t="shared" si="61"/>
      </c>
      <c r="H544" s="59">
        <f t="shared" si="62"/>
      </c>
    </row>
    <row r="545" spans="2:8" s="60" customFormat="1" ht="18" customHeight="1">
      <c r="B545" s="94">
        <f t="shared" si="56"/>
      </c>
      <c r="C545" s="62">
        <f t="shared" si="57"/>
      </c>
      <c r="D545" s="63">
        <f t="shared" si="58"/>
      </c>
      <c r="E545" s="63">
        <f t="shared" si="59"/>
      </c>
      <c r="F545" s="63">
        <f t="shared" si="60"/>
      </c>
      <c r="G545" s="105">
        <f t="shared" si="61"/>
      </c>
      <c r="H545" s="59">
        <f t="shared" si="62"/>
      </c>
    </row>
    <row r="546" spans="2:8" s="60" customFormat="1" ht="18" customHeight="1">
      <c r="B546" s="94">
        <f t="shared" si="56"/>
      </c>
      <c r="C546" s="62">
        <f t="shared" si="57"/>
      </c>
      <c r="D546" s="63">
        <f t="shared" si="58"/>
      </c>
      <c r="E546" s="63">
        <f t="shared" si="59"/>
      </c>
      <c r="F546" s="63">
        <f t="shared" si="60"/>
      </c>
      <c r="G546" s="105">
        <f t="shared" si="61"/>
      </c>
      <c r="H546" s="59">
        <f t="shared" si="62"/>
      </c>
    </row>
    <row r="547" spans="2:8" s="60" customFormat="1" ht="18" customHeight="1">
      <c r="B547" s="94">
        <f t="shared" si="56"/>
      </c>
      <c r="C547" s="62">
        <f t="shared" si="57"/>
      </c>
      <c r="D547" s="63">
        <f t="shared" si="58"/>
      </c>
      <c r="E547" s="63">
        <f t="shared" si="59"/>
      </c>
      <c r="F547" s="63">
        <f t="shared" si="60"/>
      </c>
      <c r="G547" s="105">
        <f t="shared" si="61"/>
      </c>
      <c r="H547" s="59">
        <f t="shared" si="62"/>
      </c>
    </row>
    <row r="548" spans="2:8" s="60" customFormat="1" ht="18" customHeight="1">
      <c r="B548" s="94">
        <f t="shared" si="56"/>
      </c>
      <c r="C548" s="62">
        <f t="shared" si="57"/>
      </c>
      <c r="D548" s="63">
        <f t="shared" si="58"/>
      </c>
      <c r="E548" s="63">
        <f t="shared" si="59"/>
      </c>
      <c r="F548" s="63">
        <f t="shared" si="60"/>
      </c>
      <c r="G548" s="105">
        <f t="shared" si="61"/>
      </c>
      <c r="H548" s="59">
        <f t="shared" si="62"/>
      </c>
    </row>
    <row r="549" spans="2:8" s="60" customFormat="1" ht="18" customHeight="1">
      <c r="B549" s="94">
        <f t="shared" si="56"/>
      </c>
      <c r="C549" s="62">
        <f t="shared" si="57"/>
      </c>
      <c r="D549" s="63">
        <f t="shared" si="58"/>
      </c>
      <c r="E549" s="63">
        <f t="shared" si="59"/>
      </c>
      <c r="F549" s="63">
        <f t="shared" si="60"/>
      </c>
      <c r="G549" s="105">
        <f t="shared" si="61"/>
      </c>
      <c r="H549" s="59">
        <f t="shared" si="62"/>
      </c>
    </row>
    <row r="550" spans="2:8" s="60" customFormat="1" ht="18" customHeight="1">
      <c r="B550" s="94">
        <f t="shared" si="56"/>
      </c>
      <c r="C550" s="62">
        <f t="shared" si="57"/>
      </c>
      <c r="D550" s="63">
        <f t="shared" si="58"/>
      </c>
      <c r="E550" s="63">
        <f t="shared" si="59"/>
      </c>
      <c r="F550" s="63">
        <f t="shared" si="60"/>
      </c>
      <c r="G550" s="105">
        <f t="shared" si="61"/>
      </c>
      <c r="H550" s="59">
        <f t="shared" si="62"/>
      </c>
    </row>
    <row r="551" spans="2:8" s="60" customFormat="1" ht="18" customHeight="1">
      <c r="B551" s="94">
        <f t="shared" si="56"/>
      </c>
      <c r="C551" s="62">
        <f t="shared" si="57"/>
      </c>
      <c r="D551" s="63">
        <f t="shared" si="58"/>
      </c>
      <c r="E551" s="63">
        <f t="shared" si="59"/>
      </c>
      <c r="F551" s="63">
        <f t="shared" si="60"/>
      </c>
      <c r="G551" s="105">
        <f t="shared" si="61"/>
      </c>
      <c r="H551" s="59">
        <f t="shared" si="62"/>
      </c>
    </row>
    <row r="552" spans="2:8" s="60" customFormat="1" ht="18" customHeight="1">
      <c r="B552" s="94">
        <f t="shared" si="56"/>
      </c>
      <c r="C552" s="62">
        <f t="shared" si="57"/>
      </c>
      <c r="D552" s="63">
        <f t="shared" si="58"/>
      </c>
      <c r="E552" s="63">
        <f t="shared" si="59"/>
      </c>
      <c r="F552" s="63">
        <f t="shared" si="60"/>
      </c>
      <c r="G552" s="105">
        <f t="shared" si="61"/>
      </c>
      <c r="H552" s="59">
        <f t="shared" si="62"/>
      </c>
    </row>
    <row r="553" spans="2:8" s="60" customFormat="1" ht="18" customHeight="1">
      <c r="B553" s="94">
        <f t="shared" si="56"/>
      </c>
      <c r="C553" s="62">
        <f t="shared" si="57"/>
      </c>
      <c r="D553" s="63">
        <f t="shared" si="58"/>
      </c>
      <c r="E553" s="63">
        <f t="shared" si="59"/>
      </c>
      <c r="F553" s="63">
        <f t="shared" si="60"/>
      </c>
      <c r="G553" s="105">
        <f t="shared" si="61"/>
      </c>
      <c r="H553" s="59">
        <f t="shared" si="62"/>
      </c>
    </row>
    <row r="554" spans="2:8" s="60" customFormat="1" ht="18" customHeight="1">
      <c r="B554" s="94">
        <f t="shared" si="56"/>
      </c>
      <c r="C554" s="62">
        <f t="shared" si="57"/>
      </c>
      <c r="D554" s="63">
        <f t="shared" si="58"/>
      </c>
      <c r="E554" s="63">
        <f t="shared" si="59"/>
      </c>
      <c r="F554" s="63">
        <f t="shared" si="60"/>
      </c>
      <c r="G554" s="105">
        <f t="shared" si="61"/>
      </c>
      <c r="H554" s="59">
        <f t="shared" si="62"/>
      </c>
    </row>
    <row r="555" spans="2:8" s="60" customFormat="1" ht="18" customHeight="1">
      <c r="B555" s="94">
        <f t="shared" si="56"/>
      </c>
      <c r="C555" s="62">
        <f t="shared" si="57"/>
      </c>
      <c r="D555" s="63">
        <f t="shared" si="58"/>
      </c>
      <c r="E555" s="63">
        <f t="shared" si="59"/>
      </c>
      <c r="F555" s="63">
        <f t="shared" si="60"/>
      </c>
      <c r="G555" s="105">
        <f t="shared" si="61"/>
      </c>
      <c r="H555" s="59">
        <f t="shared" si="62"/>
      </c>
    </row>
    <row r="556" spans="2:8" s="60" customFormat="1" ht="18" customHeight="1">
      <c r="B556" s="94">
        <f t="shared" si="56"/>
      </c>
      <c r="C556" s="62">
        <f t="shared" si="57"/>
      </c>
      <c r="D556" s="63">
        <f t="shared" si="58"/>
      </c>
      <c r="E556" s="63">
        <f t="shared" si="59"/>
      </c>
      <c r="F556" s="63">
        <f t="shared" si="60"/>
      </c>
      <c r="G556" s="105">
        <f t="shared" si="61"/>
      </c>
      <c r="H556" s="59">
        <f t="shared" si="62"/>
      </c>
    </row>
    <row r="557" spans="2:8" s="60" customFormat="1" ht="18" customHeight="1">
      <c r="B557" s="94">
        <f t="shared" si="56"/>
      </c>
      <c r="C557" s="62">
        <f t="shared" si="57"/>
      </c>
      <c r="D557" s="63">
        <f t="shared" si="58"/>
      </c>
      <c r="E557" s="63">
        <f t="shared" si="59"/>
      </c>
      <c r="F557" s="63">
        <f t="shared" si="60"/>
      </c>
      <c r="G557" s="105">
        <f t="shared" si="61"/>
      </c>
      <c r="H557" s="59">
        <f t="shared" si="62"/>
      </c>
    </row>
    <row r="558" spans="2:8" s="60" customFormat="1" ht="18" customHeight="1">
      <c r="B558" s="94">
        <f t="shared" si="56"/>
      </c>
      <c r="C558" s="62">
        <f t="shared" si="57"/>
      </c>
      <c r="D558" s="63">
        <f t="shared" si="58"/>
      </c>
      <c r="E558" s="63">
        <f t="shared" si="59"/>
      </c>
      <c r="F558" s="63">
        <f t="shared" si="60"/>
      </c>
      <c r="G558" s="105">
        <f t="shared" si="61"/>
      </c>
      <c r="H558" s="59">
        <f t="shared" si="62"/>
      </c>
    </row>
    <row r="559" spans="2:8" s="60" customFormat="1" ht="18" customHeight="1">
      <c r="B559" s="94">
        <f t="shared" si="56"/>
      </c>
      <c r="C559" s="62">
        <f t="shared" si="57"/>
      </c>
      <c r="D559" s="63">
        <f t="shared" si="58"/>
      </c>
      <c r="E559" s="63">
        <f t="shared" si="59"/>
      </c>
      <c r="F559" s="63">
        <f t="shared" si="60"/>
      </c>
      <c r="G559" s="105">
        <f t="shared" si="61"/>
      </c>
      <c r="H559" s="59">
        <f t="shared" si="62"/>
      </c>
    </row>
    <row r="560" spans="2:8" s="60" customFormat="1" ht="18" customHeight="1">
      <c r="B560" s="94">
        <f t="shared" si="56"/>
      </c>
      <c r="C560" s="62">
        <f t="shared" si="57"/>
      </c>
      <c r="D560" s="63">
        <f t="shared" si="58"/>
      </c>
      <c r="E560" s="63">
        <f t="shared" si="59"/>
      </c>
      <c r="F560" s="63">
        <f t="shared" si="60"/>
      </c>
      <c r="G560" s="105">
        <f t="shared" si="61"/>
      </c>
      <c r="H560" s="59">
        <f t="shared" si="62"/>
      </c>
    </row>
    <row r="561" spans="2:8" s="60" customFormat="1" ht="18" customHeight="1">
      <c r="B561" s="94">
        <f t="shared" si="56"/>
      </c>
      <c r="C561" s="62">
        <f t="shared" si="57"/>
      </c>
      <c r="D561" s="63">
        <f t="shared" si="58"/>
      </c>
      <c r="E561" s="63">
        <f t="shared" si="59"/>
      </c>
      <c r="F561" s="63">
        <f t="shared" si="60"/>
      </c>
      <c r="G561" s="105">
        <f t="shared" si="61"/>
      </c>
      <c r="H561" s="59">
        <f t="shared" si="62"/>
      </c>
    </row>
    <row r="562" spans="2:8" s="60" customFormat="1" ht="18" customHeight="1">
      <c r="B562" s="94">
        <f t="shared" si="56"/>
      </c>
      <c r="C562" s="62">
        <f t="shared" si="57"/>
      </c>
      <c r="D562" s="63">
        <f t="shared" si="58"/>
      </c>
      <c r="E562" s="63">
        <f t="shared" si="59"/>
      </c>
      <c r="F562" s="63">
        <f t="shared" si="60"/>
      </c>
      <c r="G562" s="105">
        <f t="shared" si="61"/>
      </c>
      <c r="H562" s="59">
        <f t="shared" si="62"/>
      </c>
    </row>
    <row r="563" spans="2:8" s="60" customFormat="1" ht="18" customHeight="1">
      <c r="B563" s="94">
        <f t="shared" si="56"/>
      </c>
      <c r="C563" s="62">
        <f t="shared" si="57"/>
      </c>
      <c r="D563" s="63">
        <f t="shared" si="58"/>
      </c>
      <c r="E563" s="63">
        <f t="shared" si="59"/>
      </c>
      <c r="F563" s="63">
        <f t="shared" si="60"/>
      </c>
      <c r="G563" s="105">
        <f t="shared" si="61"/>
      </c>
      <c r="H563" s="59">
        <f t="shared" si="62"/>
      </c>
    </row>
    <row r="564" spans="2:8" s="60" customFormat="1" ht="18" customHeight="1">
      <c r="B564" s="94">
        <f t="shared" si="56"/>
      </c>
      <c r="C564" s="62">
        <f t="shared" si="57"/>
      </c>
      <c r="D564" s="63">
        <f t="shared" si="58"/>
      </c>
      <c r="E564" s="63">
        <f t="shared" si="59"/>
      </c>
      <c r="F564" s="63">
        <f t="shared" si="60"/>
      </c>
      <c r="G564" s="105">
        <f t="shared" si="61"/>
      </c>
      <c r="H564" s="59">
        <f t="shared" si="62"/>
      </c>
    </row>
    <row r="565" spans="2:8" s="60" customFormat="1" ht="18" customHeight="1">
      <c r="B565" s="94">
        <f t="shared" si="56"/>
      </c>
      <c r="C565" s="62">
        <f t="shared" si="57"/>
      </c>
      <c r="D565" s="63">
        <f t="shared" si="58"/>
      </c>
      <c r="E565" s="63">
        <f t="shared" si="59"/>
      </c>
      <c r="F565" s="63">
        <f t="shared" si="60"/>
      </c>
      <c r="G565" s="105">
        <f t="shared" si="61"/>
      </c>
      <c r="H565" s="59">
        <f t="shared" si="62"/>
      </c>
    </row>
    <row r="566" spans="2:7" s="60" customFormat="1" ht="18" customHeight="1">
      <c r="B566" s="95"/>
      <c r="C566" s="63"/>
      <c r="D566" s="63"/>
      <c r="E566" s="63"/>
      <c r="F566" s="63"/>
      <c r="G566" s="105"/>
    </row>
    <row r="567" spans="2:7" s="60" customFormat="1" ht="18" customHeight="1">
      <c r="B567" s="95"/>
      <c r="C567" s="63"/>
      <c r="D567" s="63"/>
      <c r="E567" s="63"/>
      <c r="F567" s="63"/>
      <c r="G567" s="105"/>
    </row>
    <row r="568" spans="2:7" s="60" customFormat="1" ht="18" customHeight="1">
      <c r="B568" s="95"/>
      <c r="C568" s="63"/>
      <c r="D568" s="63"/>
      <c r="E568" s="63"/>
      <c r="F568" s="63"/>
      <c r="G568" s="105"/>
    </row>
    <row r="569" spans="2:7" s="60" customFormat="1" ht="18" customHeight="1">
      <c r="B569" s="95"/>
      <c r="C569" s="63"/>
      <c r="D569" s="63"/>
      <c r="E569" s="63"/>
      <c r="F569" s="63"/>
      <c r="G569" s="105"/>
    </row>
    <row r="570" spans="2:7" s="60" customFormat="1" ht="18" customHeight="1">
      <c r="B570" s="95"/>
      <c r="C570" s="63"/>
      <c r="D570" s="63"/>
      <c r="E570" s="63"/>
      <c r="F570" s="63"/>
      <c r="G570" s="105"/>
    </row>
    <row r="571" spans="2:7" s="60" customFormat="1" ht="18" customHeight="1">
      <c r="B571" s="95"/>
      <c r="C571" s="63"/>
      <c r="D571" s="63"/>
      <c r="E571" s="63"/>
      <c r="F571" s="63"/>
      <c r="G571" s="105"/>
    </row>
    <row r="572" spans="2:7" s="60" customFormat="1" ht="18" customHeight="1">
      <c r="B572" s="95"/>
      <c r="C572" s="63"/>
      <c r="D572" s="63"/>
      <c r="E572" s="63"/>
      <c r="F572" s="63"/>
      <c r="G572" s="105"/>
    </row>
    <row r="573" spans="2:7" s="60" customFormat="1" ht="18" customHeight="1">
      <c r="B573" s="95"/>
      <c r="C573" s="63"/>
      <c r="D573" s="63"/>
      <c r="E573" s="63"/>
      <c r="F573" s="63"/>
      <c r="G573" s="105"/>
    </row>
    <row r="574" spans="2:7" s="60" customFormat="1" ht="18" customHeight="1">
      <c r="B574" s="95"/>
      <c r="C574" s="63"/>
      <c r="D574" s="63"/>
      <c r="E574" s="63"/>
      <c r="F574" s="63"/>
      <c r="G574" s="105"/>
    </row>
    <row r="575" spans="2:7" s="60" customFormat="1" ht="18" customHeight="1">
      <c r="B575" s="95"/>
      <c r="C575" s="63"/>
      <c r="D575" s="63"/>
      <c r="E575" s="63"/>
      <c r="F575" s="63"/>
      <c r="G575" s="105"/>
    </row>
    <row r="576" spans="2:7" s="60" customFormat="1" ht="18" customHeight="1">
      <c r="B576" s="95"/>
      <c r="C576" s="63"/>
      <c r="D576" s="63"/>
      <c r="E576" s="63"/>
      <c r="F576" s="63"/>
      <c r="G576" s="105"/>
    </row>
    <row r="577" spans="2:7" s="60" customFormat="1" ht="18" customHeight="1">
      <c r="B577" s="95"/>
      <c r="C577" s="63"/>
      <c r="D577" s="63"/>
      <c r="E577" s="63"/>
      <c r="F577" s="63"/>
      <c r="G577" s="105"/>
    </row>
    <row r="578" spans="2:7" s="60" customFormat="1" ht="18" customHeight="1">
      <c r="B578" s="95"/>
      <c r="C578" s="63"/>
      <c r="D578" s="63"/>
      <c r="E578" s="63"/>
      <c r="F578" s="63"/>
      <c r="G578" s="105"/>
    </row>
    <row r="579" spans="2:7" s="60" customFormat="1" ht="18" customHeight="1">
      <c r="B579" s="95"/>
      <c r="C579" s="63"/>
      <c r="D579" s="63"/>
      <c r="E579" s="63"/>
      <c r="F579" s="63"/>
      <c r="G579" s="105"/>
    </row>
    <row r="580" spans="2:7" s="60" customFormat="1" ht="18" customHeight="1">
      <c r="B580" s="95"/>
      <c r="C580" s="63"/>
      <c r="D580" s="63"/>
      <c r="E580" s="63"/>
      <c r="F580" s="63"/>
      <c r="G580" s="105"/>
    </row>
    <row r="581" spans="2:7" s="60" customFormat="1" ht="18" customHeight="1">
      <c r="B581" s="95"/>
      <c r="C581" s="63"/>
      <c r="D581" s="63"/>
      <c r="E581" s="63"/>
      <c r="F581" s="63"/>
      <c r="G581" s="105"/>
    </row>
    <row r="582" spans="2:7" s="60" customFormat="1" ht="18" customHeight="1">
      <c r="B582" s="95"/>
      <c r="C582" s="63"/>
      <c r="D582" s="63"/>
      <c r="E582" s="63"/>
      <c r="F582" s="63"/>
      <c r="G582" s="105"/>
    </row>
    <row r="583" spans="2:7" s="60" customFormat="1" ht="18" customHeight="1">
      <c r="B583" s="95"/>
      <c r="C583" s="63"/>
      <c r="D583" s="63"/>
      <c r="E583" s="63"/>
      <c r="F583" s="63"/>
      <c r="G583" s="105"/>
    </row>
    <row r="584" spans="2:7" s="60" customFormat="1" ht="18" customHeight="1">
      <c r="B584" s="95"/>
      <c r="C584" s="63"/>
      <c r="D584" s="63"/>
      <c r="E584" s="63"/>
      <c r="F584" s="63"/>
      <c r="G584" s="105"/>
    </row>
    <row r="585" spans="2:7" s="60" customFormat="1" ht="18" customHeight="1">
      <c r="B585" s="95"/>
      <c r="C585" s="63"/>
      <c r="D585" s="63"/>
      <c r="E585" s="63"/>
      <c r="F585" s="63"/>
      <c r="G585" s="105"/>
    </row>
    <row r="586" spans="2:7" s="60" customFormat="1" ht="18" customHeight="1">
      <c r="B586" s="95"/>
      <c r="C586" s="63"/>
      <c r="D586" s="63"/>
      <c r="E586" s="63"/>
      <c r="F586" s="63"/>
      <c r="G586" s="105"/>
    </row>
    <row r="587" spans="2:7" s="60" customFormat="1" ht="18" customHeight="1">
      <c r="B587" s="95"/>
      <c r="C587" s="63"/>
      <c r="D587" s="63"/>
      <c r="E587" s="63"/>
      <c r="F587" s="63"/>
      <c r="G587" s="105"/>
    </row>
    <row r="588" spans="2:7" s="60" customFormat="1" ht="18" customHeight="1">
      <c r="B588" s="95"/>
      <c r="C588" s="63"/>
      <c r="D588" s="63"/>
      <c r="E588" s="63"/>
      <c r="F588" s="63"/>
      <c r="G588" s="105"/>
    </row>
    <row r="589" spans="2:7" s="60" customFormat="1" ht="18" customHeight="1">
      <c r="B589" s="95"/>
      <c r="C589" s="63"/>
      <c r="D589" s="63"/>
      <c r="E589" s="63"/>
      <c r="F589" s="63"/>
      <c r="G589" s="105"/>
    </row>
    <row r="590" spans="2:7" s="60" customFormat="1" ht="18" customHeight="1">
      <c r="B590" s="95"/>
      <c r="C590" s="63"/>
      <c r="D590" s="63"/>
      <c r="E590" s="63"/>
      <c r="F590" s="63"/>
      <c r="G590" s="105"/>
    </row>
    <row r="591" spans="2:7" s="60" customFormat="1" ht="18" customHeight="1">
      <c r="B591" s="95"/>
      <c r="C591" s="63"/>
      <c r="D591" s="63"/>
      <c r="E591" s="63"/>
      <c r="F591" s="63"/>
      <c r="G591" s="105"/>
    </row>
    <row r="592" spans="2:7" s="60" customFormat="1" ht="18" customHeight="1">
      <c r="B592" s="95"/>
      <c r="C592" s="63"/>
      <c r="D592" s="63"/>
      <c r="E592" s="63"/>
      <c r="F592" s="63"/>
      <c r="G592" s="105"/>
    </row>
    <row r="593" spans="2:7" s="60" customFormat="1" ht="18" customHeight="1">
      <c r="B593" s="95"/>
      <c r="C593" s="63"/>
      <c r="D593" s="63"/>
      <c r="E593" s="63"/>
      <c r="F593" s="63"/>
      <c r="G593" s="105"/>
    </row>
    <row r="594" spans="2:7" s="60" customFormat="1" ht="18" customHeight="1">
      <c r="B594" s="95"/>
      <c r="C594" s="63"/>
      <c r="D594" s="63"/>
      <c r="E594" s="63"/>
      <c r="F594" s="63"/>
      <c r="G594" s="105"/>
    </row>
    <row r="595" spans="2:7" s="60" customFormat="1" ht="18" customHeight="1">
      <c r="B595" s="95"/>
      <c r="C595" s="63"/>
      <c r="D595" s="63"/>
      <c r="E595" s="63"/>
      <c r="F595" s="63"/>
      <c r="G595" s="105"/>
    </row>
    <row r="596" spans="2:7" s="60" customFormat="1" ht="18" customHeight="1">
      <c r="B596" s="95"/>
      <c r="C596" s="63"/>
      <c r="D596" s="63"/>
      <c r="E596" s="63"/>
      <c r="F596" s="63"/>
      <c r="G596" s="105"/>
    </row>
    <row r="597" spans="2:7" s="60" customFormat="1" ht="18" customHeight="1">
      <c r="B597" s="95"/>
      <c r="C597" s="63"/>
      <c r="D597" s="63"/>
      <c r="E597" s="63"/>
      <c r="F597" s="63"/>
      <c r="G597" s="105"/>
    </row>
    <row r="598" spans="2:7" s="60" customFormat="1" ht="18" customHeight="1">
      <c r="B598" s="95"/>
      <c r="C598" s="63"/>
      <c r="D598" s="63"/>
      <c r="E598" s="63"/>
      <c r="F598" s="63"/>
      <c r="G598" s="105"/>
    </row>
    <row r="599" spans="2:7" s="60" customFormat="1" ht="18" customHeight="1">
      <c r="B599" s="95"/>
      <c r="C599" s="63"/>
      <c r="D599" s="63"/>
      <c r="E599" s="63"/>
      <c r="F599" s="63"/>
      <c r="G599" s="105"/>
    </row>
    <row r="600" spans="2:7" s="60" customFormat="1" ht="18" customHeight="1">
      <c r="B600" s="95"/>
      <c r="C600" s="63"/>
      <c r="D600" s="63"/>
      <c r="E600" s="63"/>
      <c r="F600" s="63"/>
      <c r="G600" s="105"/>
    </row>
    <row r="601" spans="2:7" s="60" customFormat="1" ht="18" customHeight="1">
      <c r="B601" s="95"/>
      <c r="C601" s="63"/>
      <c r="D601" s="63"/>
      <c r="E601" s="63"/>
      <c r="F601" s="63"/>
      <c r="G601" s="105"/>
    </row>
    <row r="602" spans="2:7" s="60" customFormat="1" ht="18" customHeight="1">
      <c r="B602" s="95"/>
      <c r="C602" s="63"/>
      <c r="D602" s="63"/>
      <c r="E602" s="63"/>
      <c r="F602" s="63"/>
      <c r="G602" s="105"/>
    </row>
    <row r="603" spans="2:7" s="60" customFormat="1" ht="18" customHeight="1">
      <c r="B603" s="95"/>
      <c r="C603" s="63"/>
      <c r="D603" s="63"/>
      <c r="E603" s="63"/>
      <c r="F603" s="63"/>
      <c r="G603" s="105"/>
    </row>
    <row r="604" spans="2:7" s="60" customFormat="1" ht="18" customHeight="1">
      <c r="B604" s="95"/>
      <c r="C604" s="63"/>
      <c r="D604" s="63"/>
      <c r="E604" s="63"/>
      <c r="F604" s="63"/>
      <c r="G604" s="105"/>
    </row>
    <row r="605" spans="2:7" s="60" customFormat="1" ht="18" customHeight="1">
      <c r="B605" s="95"/>
      <c r="C605" s="63"/>
      <c r="D605" s="63"/>
      <c r="E605" s="63"/>
      <c r="F605" s="63"/>
      <c r="G605" s="105"/>
    </row>
    <row r="606" spans="2:7" s="60" customFormat="1" ht="18" customHeight="1">
      <c r="B606" s="95"/>
      <c r="C606" s="63"/>
      <c r="D606" s="63"/>
      <c r="E606" s="63"/>
      <c r="F606" s="63"/>
      <c r="G606" s="105"/>
    </row>
    <row r="607" spans="2:7" s="60" customFormat="1" ht="18" customHeight="1">
      <c r="B607" s="95"/>
      <c r="C607" s="63"/>
      <c r="D607" s="63"/>
      <c r="E607" s="63"/>
      <c r="F607" s="63"/>
      <c r="G607" s="105"/>
    </row>
    <row r="608" spans="2:7" s="60" customFormat="1" ht="18" customHeight="1">
      <c r="B608" s="95"/>
      <c r="C608" s="63"/>
      <c r="D608" s="63"/>
      <c r="E608" s="63"/>
      <c r="F608" s="63"/>
      <c r="G608" s="105"/>
    </row>
    <row r="609" spans="2:7" s="60" customFormat="1" ht="18" customHeight="1">
      <c r="B609" s="95"/>
      <c r="C609" s="63"/>
      <c r="D609" s="63"/>
      <c r="E609" s="63"/>
      <c r="F609" s="63"/>
      <c r="G609" s="105"/>
    </row>
    <row r="610" spans="2:7" s="60" customFormat="1" ht="18" customHeight="1">
      <c r="B610" s="95"/>
      <c r="C610" s="63"/>
      <c r="D610" s="63"/>
      <c r="E610" s="63"/>
      <c r="F610" s="63"/>
      <c r="G610" s="105"/>
    </row>
    <row r="611" spans="2:7" s="60" customFormat="1" ht="18" customHeight="1">
      <c r="B611" s="95"/>
      <c r="C611" s="63"/>
      <c r="D611" s="63"/>
      <c r="E611" s="63"/>
      <c r="F611" s="63"/>
      <c r="G611" s="105"/>
    </row>
    <row r="612" spans="2:7" s="60" customFormat="1" ht="18" customHeight="1">
      <c r="B612" s="95"/>
      <c r="C612" s="63"/>
      <c r="D612" s="63"/>
      <c r="E612" s="63"/>
      <c r="F612" s="63"/>
      <c r="G612" s="105"/>
    </row>
    <row r="613" spans="2:7" s="60" customFormat="1" ht="18" customHeight="1">
      <c r="B613" s="95"/>
      <c r="C613" s="63"/>
      <c r="D613" s="63"/>
      <c r="E613" s="63"/>
      <c r="F613" s="63"/>
      <c r="G613" s="105"/>
    </row>
    <row r="614" spans="2:7" s="60" customFormat="1" ht="18" customHeight="1">
      <c r="B614" s="95"/>
      <c r="C614" s="63"/>
      <c r="D614" s="63"/>
      <c r="E614" s="63"/>
      <c r="F614" s="63"/>
      <c r="G614" s="105"/>
    </row>
    <row r="615" spans="2:7" s="60" customFormat="1" ht="18" customHeight="1">
      <c r="B615" s="95"/>
      <c r="C615" s="63"/>
      <c r="D615" s="63"/>
      <c r="E615" s="63"/>
      <c r="F615" s="63"/>
      <c r="G615" s="105"/>
    </row>
    <row r="616" spans="2:7" s="60" customFormat="1" ht="18" customHeight="1">
      <c r="B616" s="95"/>
      <c r="C616" s="63"/>
      <c r="D616" s="63"/>
      <c r="E616" s="63"/>
      <c r="F616" s="63"/>
      <c r="G616" s="105"/>
    </row>
    <row r="617" spans="2:7" s="60" customFormat="1" ht="18" customHeight="1">
      <c r="B617" s="95"/>
      <c r="C617" s="63"/>
      <c r="D617" s="63"/>
      <c r="E617" s="63"/>
      <c r="F617" s="63"/>
      <c r="G617" s="105"/>
    </row>
    <row r="618" spans="2:7" s="60" customFormat="1" ht="18" customHeight="1">
      <c r="B618" s="95"/>
      <c r="C618" s="63"/>
      <c r="D618" s="63"/>
      <c r="E618" s="63"/>
      <c r="F618" s="63"/>
      <c r="G618" s="105"/>
    </row>
    <row r="619" spans="2:7" s="60" customFormat="1" ht="18" customHeight="1">
      <c r="B619" s="95"/>
      <c r="C619" s="63"/>
      <c r="D619" s="63"/>
      <c r="E619" s="63"/>
      <c r="F619" s="63"/>
      <c r="G619" s="105"/>
    </row>
    <row r="620" spans="2:7" s="60" customFormat="1" ht="18" customHeight="1">
      <c r="B620" s="95"/>
      <c r="C620" s="63"/>
      <c r="D620" s="63"/>
      <c r="E620" s="63"/>
      <c r="F620" s="63"/>
      <c r="G620" s="105"/>
    </row>
    <row r="621" spans="2:7" s="60" customFormat="1" ht="18" customHeight="1">
      <c r="B621" s="95"/>
      <c r="C621" s="63"/>
      <c r="D621" s="63"/>
      <c r="E621" s="63"/>
      <c r="F621" s="63"/>
      <c r="G621" s="105"/>
    </row>
    <row r="622" spans="2:7" s="60" customFormat="1" ht="18" customHeight="1">
      <c r="B622" s="95"/>
      <c r="C622" s="63"/>
      <c r="D622" s="63"/>
      <c r="E622" s="63"/>
      <c r="F622" s="63"/>
      <c r="G622" s="105"/>
    </row>
    <row r="623" spans="2:7" s="60" customFormat="1" ht="18" customHeight="1">
      <c r="B623" s="95"/>
      <c r="C623" s="63"/>
      <c r="D623" s="63"/>
      <c r="E623" s="63"/>
      <c r="F623" s="63"/>
      <c r="G623" s="105"/>
    </row>
    <row r="624" spans="2:7" s="60" customFormat="1" ht="18" customHeight="1">
      <c r="B624" s="95"/>
      <c r="C624" s="63"/>
      <c r="D624" s="63"/>
      <c r="E624" s="63"/>
      <c r="F624" s="63"/>
      <c r="G624" s="105"/>
    </row>
    <row r="625" spans="2:7" s="60" customFormat="1" ht="18" customHeight="1">
      <c r="B625" s="95"/>
      <c r="C625" s="63"/>
      <c r="D625" s="63"/>
      <c r="E625" s="63"/>
      <c r="F625" s="63"/>
      <c r="G625" s="105"/>
    </row>
    <row r="626" spans="2:7" s="60" customFormat="1" ht="18" customHeight="1">
      <c r="B626" s="95"/>
      <c r="C626" s="63"/>
      <c r="D626" s="63"/>
      <c r="E626" s="63"/>
      <c r="F626" s="63"/>
      <c r="G626" s="105"/>
    </row>
    <row r="627" spans="2:7" s="60" customFormat="1" ht="18" customHeight="1">
      <c r="B627" s="95"/>
      <c r="C627" s="63"/>
      <c r="D627" s="63"/>
      <c r="E627" s="63"/>
      <c r="F627" s="63"/>
      <c r="G627" s="105"/>
    </row>
    <row r="628" spans="2:7" s="60" customFormat="1" ht="18" customHeight="1">
      <c r="B628" s="95"/>
      <c r="C628" s="63"/>
      <c r="D628" s="63"/>
      <c r="E628" s="63"/>
      <c r="F628" s="63"/>
      <c r="G628" s="105"/>
    </row>
    <row r="629" spans="2:7" s="60" customFormat="1" ht="18" customHeight="1">
      <c r="B629" s="95"/>
      <c r="C629" s="63"/>
      <c r="D629" s="63"/>
      <c r="E629" s="63"/>
      <c r="F629" s="63"/>
      <c r="G629" s="105"/>
    </row>
    <row r="630" spans="2:7" s="60" customFormat="1" ht="18" customHeight="1">
      <c r="B630" s="95"/>
      <c r="C630" s="63"/>
      <c r="D630" s="63"/>
      <c r="E630" s="63"/>
      <c r="F630" s="63"/>
      <c r="G630" s="105"/>
    </row>
    <row r="631" spans="2:7" s="60" customFormat="1" ht="18" customHeight="1">
      <c r="B631" s="95"/>
      <c r="C631" s="63"/>
      <c r="D631" s="63"/>
      <c r="E631" s="63"/>
      <c r="F631" s="63"/>
      <c r="G631" s="105"/>
    </row>
    <row r="632" spans="2:7" s="60" customFormat="1" ht="18" customHeight="1">
      <c r="B632" s="95"/>
      <c r="C632" s="63"/>
      <c r="D632" s="63"/>
      <c r="E632" s="63"/>
      <c r="F632" s="63"/>
      <c r="G632" s="105"/>
    </row>
    <row r="633" spans="2:7" s="39" customFormat="1" ht="15" customHeight="1">
      <c r="B633" s="96"/>
      <c r="C633" s="53"/>
      <c r="D633" s="53"/>
      <c r="E633" s="53"/>
      <c r="F633" s="53"/>
      <c r="G633" s="106"/>
    </row>
    <row r="634" spans="2:7" s="39" customFormat="1" ht="15" customHeight="1">
      <c r="B634" s="96"/>
      <c r="C634" s="53"/>
      <c r="D634" s="53"/>
      <c r="E634" s="53"/>
      <c r="F634" s="53"/>
      <c r="G634" s="106"/>
    </row>
    <row r="635" spans="2:7" s="39" customFormat="1" ht="15" customHeight="1">
      <c r="B635" s="96"/>
      <c r="C635" s="53"/>
      <c r="D635" s="53"/>
      <c r="E635" s="53"/>
      <c r="F635" s="53"/>
      <c r="G635" s="106"/>
    </row>
    <row r="636" spans="2:7" s="39" customFormat="1" ht="15" customHeight="1">
      <c r="B636" s="96"/>
      <c r="C636" s="53"/>
      <c r="D636" s="53"/>
      <c r="E636" s="53"/>
      <c r="F636" s="53"/>
      <c r="G636" s="106"/>
    </row>
    <row r="637" spans="2:7" s="39" customFormat="1" ht="15" customHeight="1">
      <c r="B637" s="96"/>
      <c r="C637" s="53"/>
      <c r="D637" s="53"/>
      <c r="E637" s="53"/>
      <c r="F637" s="53"/>
      <c r="G637" s="106"/>
    </row>
    <row r="638" spans="2:7" s="39" customFormat="1" ht="15" customHeight="1">
      <c r="B638" s="96"/>
      <c r="C638" s="53"/>
      <c r="D638" s="53"/>
      <c r="E638" s="53"/>
      <c r="F638" s="53"/>
      <c r="G638" s="106"/>
    </row>
    <row r="639" spans="2:7" s="39" customFormat="1" ht="15" customHeight="1">
      <c r="B639" s="96"/>
      <c r="C639" s="53"/>
      <c r="D639" s="53"/>
      <c r="E639" s="53"/>
      <c r="F639" s="53"/>
      <c r="G639" s="106"/>
    </row>
    <row r="640" spans="2:7" s="39" customFormat="1" ht="15" customHeight="1">
      <c r="B640" s="96"/>
      <c r="C640" s="53"/>
      <c r="D640" s="53"/>
      <c r="E640" s="53"/>
      <c r="F640" s="53"/>
      <c r="G640" s="106"/>
    </row>
    <row r="641" spans="2:7" s="39" customFormat="1" ht="15" customHeight="1">
      <c r="B641" s="96"/>
      <c r="C641" s="53"/>
      <c r="D641" s="53"/>
      <c r="E641" s="53"/>
      <c r="F641" s="53"/>
      <c r="G641" s="106"/>
    </row>
    <row r="642" spans="2:7" s="39" customFormat="1" ht="15" customHeight="1">
      <c r="B642" s="96"/>
      <c r="C642" s="53"/>
      <c r="D642" s="53"/>
      <c r="E642" s="53"/>
      <c r="F642" s="53"/>
      <c r="G642" s="106"/>
    </row>
    <row r="643" spans="2:7" s="39" customFormat="1" ht="15" customHeight="1">
      <c r="B643" s="96"/>
      <c r="C643" s="53"/>
      <c r="D643" s="53"/>
      <c r="E643" s="53"/>
      <c r="F643" s="53"/>
      <c r="G643" s="106"/>
    </row>
    <row r="644" spans="2:7" s="39" customFormat="1" ht="15" customHeight="1">
      <c r="B644" s="96"/>
      <c r="C644" s="53"/>
      <c r="D644" s="53"/>
      <c r="E644" s="53"/>
      <c r="F644" s="53"/>
      <c r="G644" s="106"/>
    </row>
    <row r="645" spans="2:7" s="39" customFormat="1" ht="15" customHeight="1">
      <c r="B645" s="96"/>
      <c r="C645" s="53"/>
      <c r="D645" s="53"/>
      <c r="E645" s="53"/>
      <c r="F645" s="53"/>
      <c r="G645" s="106"/>
    </row>
    <row r="646" spans="2:7" s="39" customFormat="1" ht="15" customHeight="1">
      <c r="B646" s="96"/>
      <c r="C646" s="53"/>
      <c r="D646" s="53"/>
      <c r="E646" s="53"/>
      <c r="F646" s="53"/>
      <c r="G646" s="106"/>
    </row>
    <row r="647" spans="2:7" s="39" customFormat="1" ht="15" customHeight="1">
      <c r="B647" s="96"/>
      <c r="C647" s="53"/>
      <c r="D647" s="53"/>
      <c r="E647" s="53"/>
      <c r="F647" s="53"/>
      <c r="G647" s="106"/>
    </row>
    <row r="648" spans="2:7" s="39" customFormat="1" ht="15" customHeight="1">
      <c r="B648" s="96"/>
      <c r="C648" s="53"/>
      <c r="D648" s="53"/>
      <c r="E648" s="53"/>
      <c r="F648" s="53"/>
      <c r="G648" s="106"/>
    </row>
    <row r="649" spans="2:7" s="39" customFormat="1" ht="15" customHeight="1">
      <c r="B649" s="96"/>
      <c r="C649" s="53"/>
      <c r="D649" s="53"/>
      <c r="E649" s="53"/>
      <c r="F649" s="53"/>
      <c r="G649" s="106"/>
    </row>
    <row r="650" spans="2:7" s="39" customFormat="1" ht="15" customHeight="1">
      <c r="B650" s="96"/>
      <c r="C650" s="53"/>
      <c r="D650" s="53"/>
      <c r="E650" s="53"/>
      <c r="F650" s="53"/>
      <c r="G650" s="106"/>
    </row>
    <row r="651" spans="2:7" s="39" customFormat="1" ht="15" customHeight="1">
      <c r="B651" s="96"/>
      <c r="C651" s="53"/>
      <c r="D651" s="53"/>
      <c r="E651" s="53"/>
      <c r="F651" s="53"/>
      <c r="G651" s="106"/>
    </row>
    <row r="652" spans="2:7" s="39" customFormat="1" ht="15" customHeight="1">
      <c r="B652" s="96"/>
      <c r="C652" s="53"/>
      <c r="D652" s="53"/>
      <c r="E652" s="53"/>
      <c r="F652" s="53"/>
      <c r="G652" s="106"/>
    </row>
    <row r="653" spans="2:7" s="39" customFormat="1" ht="15" customHeight="1">
      <c r="B653" s="96"/>
      <c r="C653" s="53"/>
      <c r="D653" s="53"/>
      <c r="E653" s="53"/>
      <c r="F653" s="53"/>
      <c r="G653" s="106"/>
    </row>
    <row r="654" spans="2:7" s="39" customFormat="1" ht="15" customHeight="1">
      <c r="B654" s="96"/>
      <c r="C654" s="53"/>
      <c r="D654" s="53"/>
      <c r="E654" s="53"/>
      <c r="F654" s="53"/>
      <c r="G654" s="106"/>
    </row>
    <row r="655" spans="2:7" s="39" customFormat="1" ht="15" customHeight="1">
      <c r="B655" s="96"/>
      <c r="C655" s="53"/>
      <c r="D655" s="53"/>
      <c r="E655" s="53"/>
      <c r="F655" s="53"/>
      <c r="G655" s="106"/>
    </row>
    <row r="656" spans="2:7" s="39" customFormat="1" ht="15" customHeight="1">
      <c r="B656" s="96"/>
      <c r="C656" s="53"/>
      <c r="D656" s="53"/>
      <c r="E656" s="53"/>
      <c r="F656" s="53"/>
      <c r="G656" s="106"/>
    </row>
    <row r="657" spans="2:7" s="39" customFormat="1" ht="15" customHeight="1">
      <c r="B657" s="96"/>
      <c r="C657" s="53"/>
      <c r="D657" s="53"/>
      <c r="E657" s="53"/>
      <c r="F657" s="53"/>
      <c r="G657" s="106"/>
    </row>
    <row r="658" spans="2:7" s="39" customFormat="1" ht="15" customHeight="1">
      <c r="B658" s="96"/>
      <c r="C658" s="53"/>
      <c r="D658" s="53"/>
      <c r="E658" s="53"/>
      <c r="F658" s="53"/>
      <c r="G658" s="106"/>
    </row>
    <row r="659" spans="2:7" s="39" customFormat="1" ht="15" customHeight="1">
      <c r="B659" s="96"/>
      <c r="C659" s="53"/>
      <c r="D659" s="53"/>
      <c r="E659" s="53"/>
      <c r="F659" s="53"/>
      <c r="G659" s="106"/>
    </row>
    <row r="660" spans="2:7" s="39" customFormat="1" ht="15" customHeight="1">
      <c r="B660" s="96"/>
      <c r="C660" s="53"/>
      <c r="D660" s="53"/>
      <c r="E660" s="53"/>
      <c r="F660" s="53"/>
      <c r="G660" s="106"/>
    </row>
    <row r="661" spans="2:7" s="39" customFormat="1" ht="15" customHeight="1">
      <c r="B661" s="96"/>
      <c r="C661" s="53"/>
      <c r="D661" s="53"/>
      <c r="E661" s="53"/>
      <c r="F661" s="53"/>
      <c r="G661" s="106"/>
    </row>
    <row r="662" spans="2:7" s="39" customFormat="1" ht="15" customHeight="1">
      <c r="B662" s="96"/>
      <c r="C662" s="53"/>
      <c r="D662" s="53"/>
      <c r="E662" s="53"/>
      <c r="F662" s="53"/>
      <c r="G662" s="106"/>
    </row>
    <row r="663" spans="2:7" s="39" customFormat="1" ht="15" customHeight="1">
      <c r="B663" s="96"/>
      <c r="C663" s="53"/>
      <c r="D663" s="53"/>
      <c r="E663" s="53"/>
      <c r="F663" s="53"/>
      <c r="G663" s="106"/>
    </row>
    <row r="664" spans="2:7" s="39" customFormat="1" ht="15" customHeight="1">
      <c r="B664" s="96"/>
      <c r="C664" s="53"/>
      <c r="D664" s="53"/>
      <c r="E664" s="53"/>
      <c r="F664" s="53"/>
      <c r="G664" s="106"/>
    </row>
    <row r="665" spans="2:7" s="39" customFormat="1" ht="15" customHeight="1">
      <c r="B665" s="96"/>
      <c r="C665" s="53"/>
      <c r="D665" s="53"/>
      <c r="E665" s="53"/>
      <c r="F665" s="53"/>
      <c r="G665" s="106"/>
    </row>
    <row r="666" spans="2:7" s="39" customFormat="1" ht="15" customHeight="1">
      <c r="B666" s="96"/>
      <c r="C666" s="53"/>
      <c r="D666" s="53"/>
      <c r="E666" s="53"/>
      <c r="F666" s="53"/>
      <c r="G666" s="106"/>
    </row>
    <row r="667" spans="2:7" ht="12.75">
      <c r="B667" s="97"/>
      <c r="C667" s="54"/>
      <c r="D667" s="54"/>
      <c r="E667" s="54"/>
      <c r="F667" s="54"/>
      <c r="G667" s="107"/>
    </row>
    <row r="668" spans="2:7" ht="12.75">
      <c r="B668" s="97"/>
      <c r="C668" s="54"/>
      <c r="D668" s="54"/>
      <c r="E668" s="54"/>
      <c r="F668" s="54"/>
      <c r="G668" s="107"/>
    </row>
    <row r="669" spans="2:7" ht="12.75">
      <c r="B669" s="97"/>
      <c r="C669" s="54"/>
      <c r="D669" s="54"/>
      <c r="E669" s="54"/>
      <c r="F669" s="54"/>
      <c r="G669" s="107"/>
    </row>
    <row r="670" spans="2:7" ht="12.75">
      <c r="B670" s="97"/>
      <c r="C670" s="54"/>
      <c r="D670" s="54"/>
      <c r="E670" s="54"/>
      <c r="F670" s="54"/>
      <c r="G670" s="107"/>
    </row>
    <row r="671" spans="2:7" ht="12.75">
      <c r="B671" s="97"/>
      <c r="C671" s="54"/>
      <c r="D671" s="54"/>
      <c r="E671" s="54"/>
      <c r="F671" s="54"/>
      <c r="G671" s="107"/>
    </row>
    <row r="672" spans="2:7" ht="12.75">
      <c r="B672" s="97"/>
      <c r="C672" s="54"/>
      <c r="D672" s="54"/>
      <c r="E672" s="54"/>
      <c r="F672" s="54"/>
      <c r="G672" s="107"/>
    </row>
    <row r="673" spans="2:7" ht="12.75">
      <c r="B673" s="97"/>
      <c r="C673" s="54"/>
      <c r="D673" s="54"/>
      <c r="E673" s="54"/>
      <c r="F673" s="54"/>
      <c r="G673" s="107"/>
    </row>
    <row r="674" spans="2:7" ht="12.75">
      <c r="B674" s="97"/>
      <c r="C674" s="54"/>
      <c r="D674" s="54"/>
      <c r="E674" s="54"/>
      <c r="F674" s="54"/>
      <c r="G674" s="107"/>
    </row>
    <row r="675" spans="2:7" ht="12.75">
      <c r="B675" s="97"/>
      <c r="C675" s="54"/>
      <c r="D675" s="54"/>
      <c r="E675" s="54"/>
      <c r="F675" s="54"/>
      <c r="G675" s="107"/>
    </row>
    <row r="676" spans="2:7" ht="12.75">
      <c r="B676" s="98"/>
      <c r="C676" s="38"/>
      <c r="D676" s="38"/>
      <c r="E676" s="38"/>
      <c r="F676" s="38"/>
      <c r="G676" s="108"/>
    </row>
    <row r="677" spans="2:7" ht="12.75">
      <c r="B677" s="98"/>
      <c r="C677" s="38"/>
      <c r="D677" s="38"/>
      <c r="E677" s="38"/>
      <c r="F677" s="38"/>
      <c r="G677" s="108"/>
    </row>
    <row r="678" spans="2:7" ht="12.75">
      <c r="B678" s="98"/>
      <c r="C678" s="38"/>
      <c r="D678" s="38"/>
      <c r="E678" s="38"/>
      <c r="F678" s="38"/>
      <c r="G678" s="108"/>
    </row>
    <row r="679" spans="2:7" ht="12.75">
      <c r="B679" s="98"/>
      <c r="C679" s="38"/>
      <c r="D679" s="38"/>
      <c r="E679" s="38"/>
      <c r="F679" s="38"/>
      <c r="G679" s="108"/>
    </row>
    <row r="680" spans="2:7" ht="12.75">
      <c r="B680" s="98"/>
      <c r="C680" s="38"/>
      <c r="D680" s="38"/>
      <c r="E680" s="38"/>
      <c r="F680" s="38"/>
      <c r="G680" s="108"/>
    </row>
    <row r="681" spans="2:7" ht="12.75">
      <c r="B681" s="98"/>
      <c r="C681" s="38"/>
      <c r="D681" s="38"/>
      <c r="E681" s="38"/>
      <c r="F681" s="38"/>
      <c r="G681" s="108"/>
    </row>
    <row r="682" spans="2:7" ht="12.75">
      <c r="B682" s="98"/>
      <c r="C682" s="38"/>
      <c r="D682" s="38"/>
      <c r="E682" s="38"/>
      <c r="F682" s="38"/>
      <c r="G682" s="108"/>
    </row>
    <row r="683" spans="2:7" ht="12.75">
      <c r="B683" s="98"/>
      <c r="C683" s="38"/>
      <c r="D683" s="38"/>
      <c r="E683" s="38"/>
      <c r="F683" s="38"/>
      <c r="G683" s="108"/>
    </row>
    <row r="684" spans="2:7" ht="12.75">
      <c r="B684" s="98"/>
      <c r="C684" s="38"/>
      <c r="D684" s="38"/>
      <c r="E684" s="38"/>
      <c r="F684" s="38"/>
      <c r="G684" s="108"/>
    </row>
    <row r="685" spans="2:7" ht="12.75">
      <c r="B685" s="98"/>
      <c r="C685" s="38"/>
      <c r="D685" s="38"/>
      <c r="E685" s="38"/>
      <c r="F685" s="38"/>
      <c r="G685" s="108"/>
    </row>
    <row r="686" spans="2:7" ht="12.75">
      <c r="B686" s="98"/>
      <c r="C686" s="38"/>
      <c r="D686" s="38"/>
      <c r="E686" s="38"/>
      <c r="F686" s="38"/>
      <c r="G686" s="108"/>
    </row>
    <row r="687" spans="2:7" ht="12.75">
      <c r="B687" s="98"/>
      <c r="C687" s="38"/>
      <c r="D687" s="38"/>
      <c r="E687" s="38"/>
      <c r="F687" s="38"/>
      <c r="G687" s="108"/>
    </row>
    <row r="688" spans="2:7" ht="12.75">
      <c r="B688" s="98"/>
      <c r="C688" s="38"/>
      <c r="D688" s="38"/>
      <c r="E688" s="38"/>
      <c r="F688" s="38"/>
      <c r="G688" s="108"/>
    </row>
    <row r="689" spans="2:7" ht="12.75">
      <c r="B689" s="98"/>
      <c r="C689" s="38"/>
      <c r="D689" s="38"/>
      <c r="E689" s="38"/>
      <c r="F689" s="38"/>
      <c r="G689" s="108"/>
    </row>
    <row r="690" spans="2:7" ht="12.75">
      <c r="B690" s="98"/>
      <c r="C690" s="38"/>
      <c r="D690" s="38"/>
      <c r="E690" s="38"/>
      <c r="F690" s="38"/>
      <c r="G690" s="108"/>
    </row>
    <row r="691" spans="2:7" ht="12.75">
      <c r="B691" s="98"/>
      <c r="C691" s="38"/>
      <c r="D691" s="38"/>
      <c r="E691" s="38"/>
      <c r="F691" s="38"/>
      <c r="G691" s="108"/>
    </row>
    <row r="692" spans="2:7" ht="12.75">
      <c r="B692" s="98"/>
      <c r="C692" s="38"/>
      <c r="D692" s="38"/>
      <c r="E692" s="38"/>
      <c r="F692" s="38"/>
      <c r="G692" s="108"/>
    </row>
    <row r="693" spans="2:7" ht="12.75">
      <c r="B693" s="98"/>
      <c r="C693" s="38"/>
      <c r="D693" s="38"/>
      <c r="E693" s="38"/>
      <c r="F693" s="38"/>
      <c r="G693" s="108"/>
    </row>
    <row r="694" spans="2:7" ht="12.75">
      <c r="B694" s="98"/>
      <c r="C694" s="38"/>
      <c r="D694" s="38"/>
      <c r="E694" s="38"/>
      <c r="F694" s="38"/>
      <c r="G694" s="108"/>
    </row>
    <row r="695" spans="2:7" ht="12.75">
      <c r="B695" s="98"/>
      <c r="C695" s="38"/>
      <c r="D695" s="38"/>
      <c r="E695" s="38"/>
      <c r="F695" s="38"/>
      <c r="G695" s="108"/>
    </row>
    <row r="696" spans="2:7" ht="12.75">
      <c r="B696" s="98"/>
      <c r="C696" s="38"/>
      <c r="D696" s="38"/>
      <c r="E696" s="38"/>
      <c r="F696" s="38"/>
      <c r="G696" s="108"/>
    </row>
    <row r="697" spans="2:7" ht="12.75">
      <c r="B697" s="98"/>
      <c r="C697" s="38"/>
      <c r="D697" s="38"/>
      <c r="E697" s="38"/>
      <c r="F697" s="38"/>
      <c r="G697" s="108"/>
    </row>
    <row r="698" spans="2:7" ht="12.75">
      <c r="B698" s="98"/>
      <c r="C698" s="38"/>
      <c r="D698" s="38"/>
      <c r="E698" s="38"/>
      <c r="F698" s="38"/>
      <c r="G698" s="108"/>
    </row>
    <row r="699" spans="2:7" ht="12.75">
      <c r="B699" s="98"/>
      <c r="C699" s="38"/>
      <c r="D699" s="38"/>
      <c r="E699" s="38"/>
      <c r="F699" s="38"/>
      <c r="G699" s="108"/>
    </row>
    <row r="700" spans="2:7" ht="12.75">
      <c r="B700" s="98"/>
      <c r="C700" s="38"/>
      <c r="D700" s="38"/>
      <c r="E700" s="38"/>
      <c r="F700" s="38"/>
      <c r="G700" s="108"/>
    </row>
    <row r="701" spans="2:7" ht="12.75">
      <c r="B701" s="98"/>
      <c r="C701" s="38"/>
      <c r="D701" s="38"/>
      <c r="E701" s="38"/>
      <c r="F701" s="38"/>
      <c r="G701" s="108"/>
    </row>
    <row r="702" spans="2:7" ht="12.75">
      <c r="B702" s="98"/>
      <c r="C702" s="38"/>
      <c r="D702" s="38"/>
      <c r="E702" s="38"/>
      <c r="F702" s="38"/>
      <c r="G702" s="108"/>
    </row>
    <row r="703" spans="2:7" ht="12.75">
      <c r="B703" s="98"/>
      <c r="C703" s="38"/>
      <c r="D703" s="38"/>
      <c r="E703" s="38"/>
      <c r="F703" s="38"/>
      <c r="G703" s="108"/>
    </row>
    <row r="704" spans="2:7" ht="12.75">
      <c r="B704" s="98"/>
      <c r="C704" s="38"/>
      <c r="D704" s="38"/>
      <c r="E704" s="38"/>
      <c r="F704" s="38"/>
      <c r="G704" s="108"/>
    </row>
    <row r="705" spans="2:7" ht="12.75">
      <c r="B705" s="98"/>
      <c r="C705" s="38"/>
      <c r="D705" s="38"/>
      <c r="E705" s="38"/>
      <c r="F705" s="38"/>
      <c r="G705" s="108"/>
    </row>
    <row r="706" spans="2:7" ht="12.75">
      <c r="B706" s="98"/>
      <c r="C706" s="38"/>
      <c r="D706" s="38"/>
      <c r="E706" s="38"/>
      <c r="F706" s="38"/>
      <c r="G706" s="108"/>
    </row>
    <row r="707" spans="2:7" ht="12.75">
      <c r="B707" s="98"/>
      <c r="C707" s="38"/>
      <c r="D707" s="38"/>
      <c r="E707" s="38"/>
      <c r="F707" s="38"/>
      <c r="G707" s="108"/>
    </row>
    <row r="708" spans="2:7" ht="12.75">
      <c r="B708" s="98"/>
      <c r="C708" s="38"/>
      <c r="D708" s="38"/>
      <c r="E708" s="38"/>
      <c r="F708" s="38"/>
      <c r="G708" s="108"/>
    </row>
    <row r="709" spans="2:7" ht="12.75">
      <c r="B709" s="98"/>
      <c r="C709" s="38"/>
      <c r="D709" s="38"/>
      <c r="E709" s="38"/>
      <c r="F709" s="38"/>
      <c r="G709" s="108"/>
    </row>
    <row r="710" spans="2:7" ht="12.75">
      <c r="B710" s="98"/>
      <c r="C710" s="38"/>
      <c r="D710" s="38"/>
      <c r="E710" s="38"/>
      <c r="F710" s="38"/>
      <c r="G710" s="108"/>
    </row>
    <row r="711" spans="2:7" ht="12.75">
      <c r="B711" s="98"/>
      <c r="C711" s="38"/>
      <c r="D711" s="38"/>
      <c r="E711" s="38"/>
      <c r="F711" s="38"/>
      <c r="G711" s="108"/>
    </row>
    <row r="712" spans="2:7" ht="12.75">
      <c r="B712" s="98"/>
      <c r="C712" s="38"/>
      <c r="D712" s="38"/>
      <c r="E712" s="38"/>
      <c r="F712" s="38"/>
      <c r="G712" s="108"/>
    </row>
    <row r="713" spans="2:7" ht="12.75">
      <c r="B713" s="98"/>
      <c r="C713" s="38"/>
      <c r="D713" s="38"/>
      <c r="E713" s="38"/>
      <c r="F713" s="38"/>
      <c r="G713" s="108"/>
    </row>
    <row r="714" spans="2:7" ht="12.75">
      <c r="B714" s="98"/>
      <c r="C714" s="38"/>
      <c r="D714" s="38"/>
      <c r="E714" s="38"/>
      <c r="F714" s="38"/>
      <c r="G714" s="108"/>
    </row>
    <row r="715" spans="2:7" ht="12.75">
      <c r="B715" s="98"/>
      <c r="C715" s="38"/>
      <c r="D715" s="38"/>
      <c r="E715" s="38"/>
      <c r="F715" s="38"/>
      <c r="G715" s="108"/>
    </row>
    <row r="716" spans="2:7" ht="12.75">
      <c r="B716" s="98"/>
      <c r="C716" s="38"/>
      <c r="D716" s="38"/>
      <c r="E716" s="38"/>
      <c r="F716" s="38"/>
      <c r="G716" s="108"/>
    </row>
    <row r="717" spans="2:7" ht="12.75">
      <c r="B717" s="98"/>
      <c r="C717" s="38"/>
      <c r="D717" s="38"/>
      <c r="E717" s="38"/>
      <c r="F717" s="38"/>
      <c r="G717" s="108"/>
    </row>
    <row r="718" spans="2:7" ht="12.75">
      <c r="B718" s="98"/>
      <c r="C718" s="38"/>
      <c r="D718" s="38"/>
      <c r="E718" s="38"/>
      <c r="F718" s="38"/>
      <c r="G718" s="108"/>
    </row>
    <row r="719" spans="2:7" ht="12.75">
      <c r="B719" s="98"/>
      <c r="C719" s="38"/>
      <c r="D719" s="38"/>
      <c r="E719" s="38"/>
      <c r="F719" s="38"/>
      <c r="G719" s="108"/>
    </row>
    <row r="720" spans="2:7" ht="12.75">
      <c r="B720" s="98"/>
      <c r="C720" s="38"/>
      <c r="D720" s="38"/>
      <c r="E720" s="38"/>
      <c r="F720" s="38"/>
      <c r="G720" s="108"/>
    </row>
    <row r="721" spans="2:7" ht="12.75">
      <c r="B721" s="98"/>
      <c r="C721" s="38"/>
      <c r="D721" s="38"/>
      <c r="E721" s="38"/>
      <c r="F721" s="38"/>
      <c r="G721" s="108"/>
    </row>
    <row r="722" spans="2:7" ht="12.75">
      <c r="B722" s="98"/>
      <c r="C722" s="38"/>
      <c r="D722" s="38"/>
      <c r="E722" s="38"/>
      <c r="F722" s="38"/>
      <c r="G722" s="108"/>
    </row>
    <row r="723" spans="2:7" ht="12.75">
      <c r="B723" s="98"/>
      <c r="C723" s="38"/>
      <c r="D723" s="38"/>
      <c r="E723" s="38"/>
      <c r="F723" s="38"/>
      <c r="G723" s="108"/>
    </row>
    <row r="724" spans="2:7" ht="12.75">
      <c r="B724" s="98"/>
      <c r="C724" s="38"/>
      <c r="D724" s="38"/>
      <c r="E724" s="38"/>
      <c r="F724" s="38"/>
      <c r="G724" s="108"/>
    </row>
    <row r="725" spans="2:7" ht="12.75">
      <c r="B725" s="98"/>
      <c r="C725" s="38"/>
      <c r="D725" s="38"/>
      <c r="E725" s="38"/>
      <c r="F725" s="38"/>
      <c r="G725" s="108"/>
    </row>
    <row r="726" spans="2:7" ht="12.75">
      <c r="B726" s="98"/>
      <c r="C726" s="38"/>
      <c r="D726" s="38"/>
      <c r="E726" s="38"/>
      <c r="F726" s="38"/>
      <c r="G726" s="108"/>
    </row>
    <row r="727" spans="2:7" ht="12.75">
      <c r="B727" s="98"/>
      <c r="C727" s="38"/>
      <c r="D727" s="38"/>
      <c r="E727" s="38"/>
      <c r="F727" s="38"/>
      <c r="G727" s="108"/>
    </row>
    <row r="728" spans="2:7" ht="12.75">
      <c r="B728" s="98"/>
      <c r="C728" s="38"/>
      <c r="D728" s="38"/>
      <c r="E728" s="38"/>
      <c r="F728" s="38"/>
      <c r="G728" s="108"/>
    </row>
    <row r="729" spans="2:7" ht="12.75">
      <c r="B729" s="98"/>
      <c r="C729" s="38"/>
      <c r="D729" s="38"/>
      <c r="E729" s="38"/>
      <c r="F729" s="38"/>
      <c r="G729" s="108"/>
    </row>
    <row r="730" spans="2:7" ht="12.75">
      <c r="B730" s="98"/>
      <c r="C730" s="38"/>
      <c r="D730" s="38"/>
      <c r="E730" s="38"/>
      <c r="F730" s="38"/>
      <c r="G730" s="108"/>
    </row>
    <row r="731" spans="2:7" ht="12.75">
      <c r="B731" s="98"/>
      <c r="C731" s="38"/>
      <c r="D731" s="38"/>
      <c r="E731" s="38"/>
      <c r="F731" s="38"/>
      <c r="G731" s="108"/>
    </row>
    <row r="732" spans="2:7" ht="12.75">
      <c r="B732" s="98"/>
      <c r="C732" s="38"/>
      <c r="D732" s="38"/>
      <c r="E732" s="38"/>
      <c r="F732" s="38"/>
      <c r="G732" s="108"/>
    </row>
    <row r="733" spans="2:7" ht="12.75">
      <c r="B733" s="98"/>
      <c r="C733" s="38"/>
      <c r="D733" s="38"/>
      <c r="E733" s="38"/>
      <c r="F733" s="38"/>
      <c r="G733" s="108"/>
    </row>
    <row r="734" spans="2:7" ht="12.75">
      <c r="B734" s="98"/>
      <c r="C734" s="38"/>
      <c r="D734" s="38"/>
      <c r="E734" s="38"/>
      <c r="F734" s="38"/>
      <c r="G734" s="108"/>
    </row>
    <row r="735" spans="2:7" ht="12.75">
      <c r="B735" s="98"/>
      <c r="C735" s="38"/>
      <c r="D735" s="38"/>
      <c r="E735" s="38"/>
      <c r="F735" s="38"/>
      <c r="G735" s="108"/>
    </row>
    <row r="736" spans="2:7" ht="12.75">
      <c r="B736" s="98"/>
      <c r="C736" s="38"/>
      <c r="D736" s="38"/>
      <c r="E736" s="38"/>
      <c r="F736" s="38"/>
      <c r="G736" s="108"/>
    </row>
    <row r="737" spans="2:7" ht="12.75">
      <c r="B737" s="98"/>
      <c r="C737" s="38"/>
      <c r="D737" s="38"/>
      <c r="E737" s="38"/>
      <c r="F737" s="38"/>
      <c r="G737" s="108"/>
    </row>
    <row r="738" spans="2:7" ht="12.75">
      <c r="B738" s="98"/>
      <c r="C738" s="38"/>
      <c r="D738" s="38"/>
      <c r="E738" s="38"/>
      <c r="F738" s="38"/>
      <c r="G738" s="108"/>
    </row>
    <row r="739" spans="2:7" ht="12.75">
      <c r="B739" s="98"/>
      <c r="C739" s="38"/>
      <c r="D739" s="38"/>
      <c r="E739" s="38"/>
      <c r="F739" s="38"/>
      <c r="G739" s="108"/>
    </row>
    <row r="740" spans="2:7" ht="12.75">
      <c r="B740" s="98"/>
      <c r="C740" s="38"/>
      <c r="D740" s="38"/>
      <c r="E740" s="38"/>
      <c r="F740" s="38"/>
      <c r="G740" s="108"/>
    </row>
    <row r="741" spans="2:7" ht="12.75">
      <c r="B741" s="98"/>
      <c r="C741" s="38"/>
      <c r="D741" s="38"/>
      <c r="E741" s="38"/>
      <c r="F741" s="38"/>
      <c r="G741" s="108"/>
    </row>
    <row r="742" spans="2:7" ht="12.75">
      <c r="B742" s="98"/>
      <c r="C742" s="38"/>
      <c r="D742" s="38"/>
      <c r="E742" s="38"/>
      <c r="F742" s="38"/>
      <c r="G742" s="108"/>
    </row>
    <row r="743" spans="2:7" ht="12.75">
      <c r="B743" s="98"/>
      <c r="C743" s="38"/>
      <c r="D743" s="38"/>
      <c r="E743" s="38"/>
      <c r="F743" s="38"/>
      <c r="G743" s="108"/>
    </row>
    <row r="744" spans="2:7" ht="12.75">
      <c r="B744" s="98"/>
      <c r="C744" s="38"/>
      <c r="D744" s="38"/>
      <c r="E744" s="38"/>
      <c r="F744" s="38"/>
      <c r="G744" s="108"/>
    </row>
    <row r="745" spans="2:7" ht="12.75">
      <c r="B745" s="98"/>
      <c r="C745" s="38"/>
      <c r="D745" s="38"/>
      <c r="E745" s="38"/>
      <c r="F745" s="38"/>
      <c r="G745" s="108"/>
    </row>
    <row r="746" spans="2:7" ht="12.75">
      <c r="B746" s="98"/>
      <c r="C746" s="38"/>
      <c r="D746" s="38"/>
      <c r="E746" s="38"/>
      <c r="F746" s="38"/>
      <c r="G746" s="108"/>
    </row>
    <row r="747" spans="2:7" ht="12.75">
      <c r="B747" s="98"/>
      <c r="C747" s="38"/>
      <c r="D747" s="38"/>
      <c r="E747" s="38"/>
      <c r="F747" s="38"/>
      <c r="G747" s="108"/>
    </row>
    <row r="748" spans="2:7" ht="12.75">
      <c r="B748" s="98"/>
      <c r="C748" s="38"/>
      <c r="D748" s="38"/>
      <c r="E748" s="38"/>
      <c r="F748" s="38"/>
      <c r="G748" s="108"/>
    </row>
    <row r="749" spans="2:7" ht="12.75">
      <c r="B749" s="98"/>
      <c r="C749" s="38"/>
      <c r="D749" s="38"/>
      <c r="E749" s="38"/>
      <c r="F749" s="38"/>
      <c r="G749" s="108"/>
    </row>
    <row r="750" spans="2:7" ht="12.75">
      <c r="B750" s="98"/>
      <c r="C750" s="38"/>
      <c r="D750" s="38"/>
      <c r="E750" s="38"/>
      <c r="F750" s="38"/>
      <c r="G750" s="108"/>
    </row>
    <row r="751" spans="2:7" ht="12.75">
      <c r="B751" s="98"/>
      <c r="C751" s="38"/>
      <c r="D751" s="38"/>
      <c r="E751" s="38"/>
      <c r="F751" s="38"/>
      <c r="G751" s="108"/>
    </row>
    <row r="752" spans="2:7" ht="12.75">
      <c r="B752" s="98"/>
      <c r="C752" s="38"/>
      <c r="D752" s="38"/>
      <c r="E752" s="38"/>
      <c r="F752" s="38"/>
      <c r="G752" s="108"/>
    </row>
    <row r="753" spans="2:7" ht="12.75">
      <c r="B753" s="98"/>
      <c r="C753" s="38"/>
      <c r="D753" s="38"/>
      <c r="E753" s="38"/>
      <c r="F753" s="38"/>
      <c r="G753" s="108"/>
    </row>
    <row r="754" spans="2:7" ht="12.75">
      <c r="B754" s="98"/>
      <c r="C754" s="38"/>
      <c r="D754" s="38"/>
      <c r="E754" s="38"/>
      <c r="F754" s="38"/>
      <c r="G754" s="108"/>
    </row>
    <row r="755" spans="2:7" ht="12.75">
      <c r="B755" s="98"/>
      <c r="C755" s="38"/>
      <c r="D755" s="38"/>
      <c r="E755" s="38"/>
      <c r="F755" s="38"/>
      <c r="G755" s="108"/>
    </row>
    <row r="756" spans="2:7" ht="12.75">
      <c r="B756" s="98"/>
      <c r="C756" s="38"/>
      <c r="D756" s="38"/>
      <c r="E756" s="38"/>
      <c r="F756" s="38"/>
      <c r="G756" s="108"/>
    </row>
    <row r="757" spans="2:7" ht="12.75">
      <c r="B757" s="98"/>
      <c r="C757" s="38"/>
      <c r="D757" s="38"/>
      <c r="E757" s="38"/>
      <c r="F757" s="38"/>
      <c r="G757" s="108"/>
    </row>
    <row r="758" spans="2:7" ht="12.75">
      <c r="B758" s="98"/>
      <c r="C758" s="38"/>
      <c r="D758" s="38"/>
      <c r="E758" s="38"/>
      <c r="F758" s="38"/>
      <c r="G758" s="108"/>
    </row>
    <row r="759" spans="2:7" ht="12.75">
      <c r="B759" s="98"/>
      <c r="C759" s="38"/>
      <c r="D759" s="38"/>
      <c r="E759" s="38"/>
      <c r="F759" s="38"/>
      <c r="G759" s="108"/>
    </row>
    <row r="760" spans="2:7" ht="12.75">
      <c r="B760" s="98"/>
      <c r="C760" s="38"/>
      <c r="D760" s="38"/>
      <c r="E760" s="38"/>
      <c r="F760" s="38"/>
      <c r="G760" s="108"/>
    </row>
    <row r="761" spans="2:7" ht="12.75">
      <c r="B761" s="98"/>
      <c r="C761" s="38"/>
      <c r="D761" s="38"/>
      <c r="E761" s="38"/>
      <c r="F761" s="38"/>
      <c r="G761" s="108"/>
    </row>
    <row r="762" spans="2:7" ht="12.75">
      <c r="B762" s="98"/>
      <c r="C762" s="38"/>
      <c r="D762" s="38"/>
      <c r="E762" s="38"/>
      <c r="F762" s="38"/>
      <c r="G762" s="108"/>
    </row>
    <row r="763" spans="2:7" ht="12.75">
      <c r="B763" s="98"/>
      <c r="C763" s="38"/>
      <c r="D763" s="38"/>
      <c r="E763" s="38"/>
      <c r="F763" s="38"/>
      <c r="G763" s="108"/>
    </row>
    <row r="764" spans="2:7" ht="12.75">
      <c r="B764" s="98"/>
      <c r="C764" s="38"/>
      <c r="D764" s="38"/>
      <c r="E764" s="38"/>
      <c r="F764" s="38"/>
      <c r="G764" s="108"/>
    </row>
    <row r="765" spans="2:7" ht="12.75">
      <c r="B765" s="98"/>
      <c r="C765" s="38"/>
      <c r="D765" s="38"/>
      <c r="E765" s="38"/>
      <c r="F765" s="38"/>
      <c r="G765" s="108"/>
    </row>
    <row r="766" spans="2:7" ht="12.75">
      <c r="B766" s="98"/>
      <c r="C766" s="38"/>
      <c r="D766" s="38"/>
      <c r="E766" s="38"/>
      <c r="F766" s="38"/>
      <c r="G766" s="108"/>
    </row>
    <row r="767" spans="2:7" ht="12.75">
      <c r="B767" s="98"/>
      <c r="C767" s="38"/>
      <c r="D767" s="38"/>
      <c r="E767" s="38"/>
      <c r="F767" s="38"/>
      <c r="G767" s="108"/>
    </row>
    <row r="768" spans="2:7" ht="12.75">
      <c r="B768" s="98"/>
      <c r="C768" s="38"/>
      <c r="D768" s="38"/>
      <c r="E768" s="38"/>
      <c r="F768" s="38"/>
      <c r="G768" s="108"/>
    </row>
    <row r="769" spans="2:7" ht="12.75">
      <c r="B769" s="98"/>
      <c r="C769" s="38"/>
      <c r="D769" s="38"/>
      <c r="E769" s="38"/>
      <c r="F769" s="38"/>
      <c r="G769" s="108"/>
    </row>
    <row r="770" spans="2:7" ht="12.75">
      <c r="B770" s="98"/>
      <c r="C770" s="38"/>
      <c r="D770" s="38"/>
      <c r="E770" s="38"/>
      <c r="F770" s="38"/>
      <c r="G770" s="108"/>
    </row>
    <row r="771" spans="2:7" ht="12.75">
      <c r="B771" s="98"/>
      <c r="C771" s="38"/>
      <c r="D771" s="38"/>
      <c r="E771" s="38"/>
      <c r="F771" s="38"/>
      <c r="G771" s="108"/>
    </row>
    <row r="772" spans="2:7" ht="12.75">
      <c r="B772" s="98"/>
      <c r="C772" s="38"/>
      <c r="D772" s="38"/>
      <c r="E772" s="38"/>
      <c r="F772" s="38"/>
      <c r="G772" s="108"/>
    </row>
    <row r="773" spans="2:7" ht="12.75">
      <c r="B773" s="98"/>
      <c r="C773" s="38"/>
      <c r="D773" s="38"/>
      <c r="E773" s="38"/>
      <c r="F773" s="38"/>
      <c r="G773" s="108"/>
    </row>
    <row r="774" spans="2:7" ht="12.75">
      <c r="B774" s="98"/>
      <c r="C774" s="38"/>
      <c r="D774" s="38"/>
      <c r="E774" s="38"/>
      <c r="F774" s="38"/>
      <c r="G774" s="108"/>
    </row>
    <row r="775" spans="2:7" ht="12.75">
      <c r="B775" s="98"/>
      <c r="C775" s="38"/>
      <c r="D775" s="38"/>
      <c r="E775" s="38"/>
      <c r="F775" s="38"/>
      <c r="G775" s="108"/>
    </row>
    <row r="776" spans="2:7" ht="12.75">
      <c r="B776" s="98"/>
      <c r="C776" s="38"/>
      <c r="D776" s="38"/>
      <c r="E776" s="38"/>
      <c r="F776" s="38"/>
      <c r="G776" s="108"/>
    </row>
    <row r="777" spans="2:7" ht="12.75">
      <c r="B777" s="98"/>
      <c r="C777" s="38"/>
      <c r="D777" s="38"/>
      <c r="E777" s="38"/>
      <c r="F777" s="38"/>
      <c r="G777" s="108"/>
    </row>
    <row r="778" spans="2:7" ht="12.75">
      <c r="B778" s="98"/>
      <c r="C778" s="38"/>
      <c r="D778" s="38"/>
      <c r="E778" s="38"/>
      <c r="F778" s="38"/>
      <c r="G778" s="108"/>
    </row>
    <row r="779" spans="2:7" ht="12.75">
      <c r="B779" s="98"/>
      <c r="C779" s="38"/>
      <c r="D779" s="38"/>
      <c r="E779" s="38"/>
      <c r="F779" s="38"/>
      <c r="G779" s="108"/>
    </row>
    <row r="780" spans="2:7" ht="12.75">
      <c r="B780" s="98"/>
      <c r="C780" s="38"/>
      <c r="D780" s="38"/>
      <c r="E780" s="38"/>
      <c r="F780" s="38"/>
      <c r="G780" s="108"/>
    </row>
    <row r="781" spans="2:7" ht="12.75">
      <c r="B781" s="98"/>
      <c r="C781" s="38"/>
      <c r="D781" s="38"/>
      <c r="E781" s="38"/>
      <c r="F781" s="38"/>
      <c r="G781" s="108"/>
    </row>
    <row r="782" spans="2:7" ht="12.75">
      <c r="B782" s="98"/>
      <c r="C782" s="38"/>
      <c r="D782" s="38"/>
      <c r="E782" s="38"/>
      <c r="F782" s="38"/>
      <c r="G782" s="108"/>
    </row>
    <row r="783" spans="2:7" ht="12.75">
      <c r="B783" s="98"/>
      <c r="C783" s="38"/>
      <c r="D783" s="38"/>
      <c r="E783" s="38"/>
      <c r="F783" s="38"/>
      <c r="G783" s="108"/>
    </row>
    <row r="784" spans="2:7" ht="12.75">
      <c r="B784" s="98"/>
      <c r="C784" s="38"/>
      <c r="D784" s="38"/>
      <c r="E784" s="38"/>
      <c r="F784" s="38"/>
      <c r="G784" s="108"/>
    </row>
    <row r="785" spans="2:7" ht="12.75">
      <c r="B785" s="98"/>
      <c r="C785" s="38"/>
      <c r="D785" s="38"/>
      <c r="E785" s="38"/>
      <c r="F785" s="38"/>
      <c r="G785" s="108"/>
    </row>
    <row r="786" spans="2:7" ht="12.75">
      <c r="B786" s="98"/>
      <c r="C786" s="38"/>
      <c r="D786" s="38"/>
      <c r="E786" s="38"/>
      <c r="F786" s="38"/>
      <c r="G786" s="108"/>
    </row>
    <row r="787" spans="2:7" ht="12.75">
      <c r="B787" s="98"/>
      <c r="C787" s="38"/>
      <c r="D787" s="38"/>
      <c r="E787" s="38"/>
      <c r="F787" s="38"/>
      <c r="G787" s="108"/>
    </row>
    <row r="788" spans="2:7" ht="12.75">
      <c r="B788" s="98"/>
      <c r="C788" s="38"/>
      <c r="D788" s="38"/>
      <c r="E788" s="38"/>
      <c r="F788" s="38"/>
      <c r="G788" s="108"/>
    </row>
    <row r="789" spans="2:7" ht="12.75">
      <c r="B789" s="98"/>
      <c r="C789" s="38"/>
      <c r="D789" s="38"/>
      <c r="E789" s="38"/>
      <c r="F789" s="38"/>
      <c r="G789" s="108"/>
    </row>
    <row r="790" spans="2:7" ht="12.75">
      <c r="B790" s="98"/>
      <c r="C790" s="38"/>
      <c r="D790" s="38"/>
      <c r="E790" s="38"/>
      <c r="F790" s="38"/>
      <c r="G790" s="108"/>
    </row>
    <row r="791" spans="2:7" ht="12.75">
      <c r="B791" s="98"/>
      <c r="C791" s="38"/>
      <c r="D791" s="38"/>
      <c r="E791" s="38"/>
      <c r="F791" s="38"/>
      <c r="G791" s="108"/>
    </row>
    <row r="792" spans="2:7" ht="12.75">
      <c r="B792" s="98"/>
      <c r="C792" s="38"/>
      <c r="D792" s="38"/>
      <c r="E792" s="38"/>
      <c r="F792" s="38"/>
      <c r="G792" s="108"/>
    </row>
    <row r="793" spans="2:7" ht="12.75">
      <c r="B793" s="98"/>
      <c r="C793" s="38"/>
      <c r="D793" s="38"/>
      <c r="E793" s="38"/>
      <c r="F793" s="38"/>
      <c r="G793" s="108"/>
    </row>
    <row r="794" spans="2:7" ht="12.75">
      <c r="B794" s="98"/>
      <c r="C794" s="38"/>
      <c r="D794" s="38"/>
      <c r="E794" s="38"/>
      <c r="F794" s="38"/>
      <c r="G794" s="108"/>
    </row>
    <row r="795" spans="2:7" ht="12.75">
      <c r="B795" s="98"/>
      <c r="C795" s="38"/>
      <c r="D795" s="38"/>
      <c r="E795" s="38"/>
      <c r="F795" s="38"/>
      <c r="G795" s="108"/>
    </row>
    <row r="796" spans="2:7" ht="12.75">
      <c r="B796" s="98"/>
      <c r="C796" s="38"/>
      <c r="D796" s="38"/>
      <c r="E796" s="38"/>
      <c r="F796" s="38"/>
      <c r="G796" s="108"/>
    </row>
    <row r="797" spans="2:7" ht="12.75">
      <c r="B797" s="98"/>
      <c r="C797" s="38"/>
      <c r="D797" s="38"/>
      <c r="E797" s="38"/>
      <c r="F797" s="38"/>
      <c r="G797" s="108"/>
    </row>
    <row r="798" spans="2:7" ht="12.75">
      <c r="B798" s="98"/>
      <c r="C798" s="38"/>
      <c r="D798" s="38"/>
      <c r="E798" s="38"/>
      <c r="F798" s="38"/>
      <c r="G798" s="108"/>
    </row>
    <row r="799" spans="2:7" ht="12.75">
      <c r="B799" s="98"/>
      <c r="C799" s="38"/>
      <c r="D799" s="38"/>
      <c r="E799" s="38"/>
      <c r="F799" s="38"/>
      <c r="G799" s="108"/>
    </row>
    <row r="800" spans="2:7" ht="12.75">
      <c r="B800" s="98"/>
      <c r="C800" s="38"/>
      <c r="D800" s="38"/>
      <c r="E800" s="38"/>
      <c r="F800" s="38"/>
      <c r="G800" s="108"/>
    </row>
    <row r="801" spans="2:7" ht="12.75">
      <c r="B801" s="98"/>
      <c r="C801" s="38"/>
      <c r="D801" s="38"/>
      <c r="E801" s="38"/>
      <c r="F801" s="38"/>
      <c r="G801" s="108"/>
    </row>
    <row r="802" spans="2:7" ht="12.75">
      <c r="B802" s="98"/>
      <c r="C802" s="38"/>
      <c r="D802" s="38"/>
      <c r="E802" s="38"/>
      <c r="F802" s="38"/>
      <c r="G802" s="108"/>
    </row>
    <row r="803" spans="2:7" ht="12.75">
      <c r="B803" s="98"/>
      <c r="C803" s="38"/>
      <c r="D803" s="38"/>
      <c r="E803" s="38"/>
      <c r="F803" s="38"/>
      <c r="G803" s="108"/>
    </row>
    <row r="804" spans="2:7" ht="12.75">
      <c r="B804" s="98"/>
      <c r="C804" s="38"/>
      <c r="D804" s="38"/>
      <c r="E804" s="38"/>
      <c r="F804" s="38"/>
      <c r="G804" s="108"/>
    </row>
    <row r="805" spans="2:7" ht="12.75">
      <c r="B805" s="98"/>
      <c r="C805" s="38"/>
      <c r="D805" s="38"/>
      <c r="E805" s="38"/>
      <c r="F805" s="38"/>
      <c r="G805" s="108"/>
    </row>
    <row r="806" spans="2:7" ht="12.75">
      <c r="B806" s="98"/>
      <c r="C806" s="38"/>
      <c r="D806" s="38"/>
      <c r="E806" s="38"/>
      <c r="F806" s="38"/>
      <c r="G806" s="108"/>
    </row>
    <row r="807" spans="2:7" ht="12.75">
      <c r="B807" s="98"/>
      <c r="C807" s="38"/>
      <c r="D807" s="38"/>
      <c r="E807" s="38"/>
      <c r="F807" s="38"/>
      <c r="G807" s="108"/>
    </row>
    <row r="808" spans="2:7" ht="12.75">
      <c r="B808" s="98"/>
      <c r="C808" s="38"/>
      <c r="D808" s="38"/>
      <c r="E808" s="38"/>
      <c r="F808" s="38"/>
      <c r="G808" s="108"/>
    </row>
    <row r="809" spans="2:7" ht="12.75">
      <c r="B809" s="98"/>
      <c r="C809" s="38"/>
      <c r="D809" s="38"/>
      <c r="E809" s="38"/>
      <c r="F809" s="38"/>
      <c r="G809" s="108"/>
    </row>
    <row r="810" spans="2:7" ht="12.75">
      <c r="B810" s="98"/>
      <c r="C810" s="38"/>
      <c r="D810" s="38"/>
      <c r="E810" s="38"/>
      <c r="F810" s="38"/>
      <c r="G810" s="108"/>
    </row>
    <row r="811" spans="2:7" ht="12.75">
      <c r="B811" s="98"/>
      <c r="C811" s="38"/>
      <c r="D811" s="38"/>
      <c r="E811" s="38"/>
      <c r="F811" s="38"/>
      <c r="G811" s="108"/>
    </row>
    <row r="812" spans="2:7" ht="12.75">
      <c r="B812" s="98"/>
      <c r="C812" s="38"/>
      <c r="D812" s="38"/>
      <c r="E812" s="38"/>
      <c r="F812" s="38"/>
      <c r="G812" s="108"/>
    </row>
    <row r="813" spans="2:7" ht="12.75">
      <c r="B813" s="98"/>
      <c r="C813" s="38"/>
      <c r="D813" s="38"/>
      <c r="E813" s="38"/>
      <c r="F813" s="38"/>
      <c r="G813" s="108"/>
    </row>
    <row r="814" spans="2:7" ht="12.75">
      <c r="B814" s="98"/>
      <c r="C814" s="38"/>
      <c r="D814" s="38"/>
      <c r="E814" s="38"/>
      <c r="F814" s="38"/>
      <c r="G814" s="108"/>
    </row>
    <row r="815" ht="12.75">
      <c r="G815" s="109"/>
    </row>
    <row r="816" ht="12.75">
      <c r="G816" s="109"/>
    </row>
    <row r="817" ht="12.75">
      <c r="G817" s="109"/>
    </row>
    <row r="818" ht="12.75">
      <c r="G818" s="109"/>
    </row>
    <row r="819" ht="12.75">
      <c r="G819" s="109"/>
    </row>
    <row r="820" ht="12.75">
      <c r="G820" s="109"/>
    </row>
    <row r="821" ht="12.75">
      <c r="G821" s="109"/>
    </row>
    <row r="822" ht="12.75">
      <c r="G822" s="109"/>
    </row>
    <row r="823" ht="12.75">
      <c r="G823" s="109"/>
    </row>
    <row r="824" ht="12.75">
      <c r="G824" s="109"/>
    </row>
    <row r="825" ht="12.75">
      <c r="G825" s="109"/>
    </row>
    <row r="826" ht="12.75">
      <c r="G826" s="109"/>
    </row>
    <row r="827" ht="12.75">
      <c r="G827" s="109"/>
    </row>
    <row r="828" ht="12.75">
      <c r="G828" s="109"/>
    </row>
    <row r="829" ht="12.75">
      <c r="G829" s="109"/>
    </row>
    <row r="830" ht="12.75">
      <c r="G830" s="109"/>
    </row>
    <row r="831" ht="12.75">
      <c r="G831" s="109"/>
    </row>
    <row r="832" ht="12.75">
      <c r="G832" s="109"/>
    </row>
    <row r="833" ht="12.75">
      <c r="G833" s="109"/>
    </row>
    <row r="834" ht="12.75">
      <c r="G834" s="109"/>
    </row>
    <row r="835" ht="12.75">
      <c r="G835" s="109"/>
    </row>
    <row r="836" ht="12.75">
      <c r="G836" s="109"/>
    </row>
    <row r="837" ht="12.75">
      <c r="G837" s="109"/>
    </row>
    <row r="838" ht="12.75">
      <c r="G838" s="109"/>
    </row>
    <row r="839" ht="12.75">
      <c r="G839" s="109"/>
    </row>
    <row r="840" ht="12.75">
      <c r="G840" s="109"/>
    </row>
    <row r="841" ht="12.75">
      <c r="G841" s="109"/>
    </row>
    <row r="842" ht="12.75">
      <c r="G842" s="109"/>
    </row>
    <row r="843" ht="12.75">
      <c r="G843" s="109"/>
    </row>
    <row r="844" ht="12.75">
      <c r="G844" s="109"/>
    </row>
    <row r="845" ht="12.75">
      <c r="G845" s="109"/>
    </row>
    <row r="846" ht="12.75">
      <c r="G846" s="109"/>
    </row>
    <row r="847" ht="12.75">
      <c r="G847" s="109"/>
    </row>
    <row r="848" ht="12.75">
      <c r="G848" s="109"/>
    </row>
    <row r="849" ht="12.75">
      <c r="G849" s="109"/>
    </row>
    <row r="850" ht="12.75">
      <c r="G850" s="109"/>
    </row>
    <row r="851" ht="12.75">
      <c r="G851" s="109"/>
    </row>
    <row r="852" ht="12.75">
      <c r="G852" s="109"/>
    </row>
    <row r="853" ht="12.75">
      <c r="G853" s="109"/>
    </row>
    <row r="854" ht="12.75">
      <c r="G854" s="109"/>
    </row>
    <row r="855" ht="12.75">
      <c r="G855" s="109"/>
    </row>
    <row r="856" ht="12.75">
      <c r="G856" s="109"/>
    </row>
    <row r="857" ht="12.75">
      <c r="G857" s="109"/>
    </row>
    <row r="858" ht="12.75">
      <c r="G858" s="109"/>
    </row>
    <row r="859" ht="12.75">
      <c r="G859" s="109"/>
    </row>
    <row r="860" ht="12.75">
      <c r="G860" s="109"/>
    </row>
    <row r="861" ht="12.75">
      <c r="G861" s="109"/>
    </row>
    <row r="862" ht="12.75">
      <c r="G862" s="109"/>
    </row>
    <row r="863" ht="12.75">
      <c r="G863" s="109"/>
    </row>
    <row r="864" ht="12.75">
      <c r="G864" s="109"/>
    </row>
    <row r="865" ht="12.75">
      <c r="G865" s="109"/>
    </row>
    <row r="866" ht="12.75">
      <c r="G866" s="109"/>
    </row>
    <row r="867" ht="12.75">
      <c r="G867" s="109"/>
    </row>
    <row r="868" ht="12.75">
      <c r="G868" s="109"/>
    </row>
    <row r="869" ht="12.75">
      <c r="G869" s="109"/>
    </row>
    <row r="870" ht="12.75">
      <c r="G870" s="109"/>
    </row>
    <row r="871" ht="12.75">
      <c r="G871" s="109"/>
    </row>
    <row r="872" ht="12.75">
      <c r="G872" s="109"/>
    </row>
    <row r="873" ht="12.75">
      <c r="G873" s="109"/>
    </row>
    <row r="874" ht="12.75">
      <c r="G874" s="109"/>
    </row>
    <row r="875" ht="12.75">
      <c r="G875" s="109"/>
    </row>
    <row r="876" ht="12.75">
      <c r="G876" s="109"/>
    </row>
    <row r="877" ht="12.75">
      <c r="G877" s="109"/>
    </row>
    <row r="878" ht="12.75">
      <c r="G878" s="109"/>
    </row>
    <row r="879" ht="12.75">
      <c r="G879" s="109"/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K3" r:id="rId1" tooltip="Prestiti Personali Fino a 15 Anni o 180 Rate: Banche che li Erogano" display="Prestiti Personali Fino a 15 Anni o 180 Rate: Banche che li Erogano"/>
    <hyperlink ref="K4" r:id="rId2" display="http://www.utifin.com/prestiti/prestiti-personali.htm?ref:UtiFinRatePresXlx"/>
    <hyperlink ref="G2:I2" r:id="rId3" tooltip="Calcolo Consolidamento Debiti in Unica Rata + Liquidità Aggiuntiva" display="Calcolo Consolidamento Debiti in Unica Rata + Liquidità Aggiuntiva"/>
    <hyperlink ref="G3:I3" r:id="rId4" tooltip="Calcolo Surroga Rinegoziazione Sostituzione Finanziamento + Nuova Rata" display="Calcolo Surroga Rinegoziazione Sostituzione Finanziamento + Nuova Rata"/>
    <hyperlink ref="G4:I4" r:id="rId5" tooltip="Calcolo Estinzione Parziale (Con Nuova Rata) o Totale Anticipata Finanziamento" display="Calcolo Estinzione Parziale (Con Nuova Rata) o Totale Anticipata"/>
    <hyperlink ref="I11" r:id="rId6" tooltip="calcolo dei dietimi giornalieri di un finanziamento" display="calcolo dei dietimi giornalieri di un finanziamento"/>
  </hyperlinks>
  <printOptions/>
  <pageMargins left="0.7874015748031497" right="0.7874015748031497" top="0.7086614173228347" bottom="0.7480314960629921" header="0.5118110236220472" footer="0.5118110236220472"/>
  <pageSetup orientation="portrait" paperSize="9" scale="80" r:id="rId10"/>
  <headerFooter alignWithMargins="0">
    <oddFooter>&amp;C&amp;11Pagina &amp;P</oddFooter>
  </headerFooter>
  <drawing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Socialprestiti.it</Manager>
  <Company>www.socialprestiti.it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capitale o debito residuo mutuo excel xls 2024</dc:title>
  <dc:subject>Calcolo debito capitale residuo con excel xls</dc:subject>
  <dc:creator>SocialPrestiti.it</dc:creator>
  <cp:keywords>calcolo; excel; xls; calcolo debito residuo mutuo; calcolo capitale residuo mutuo</cp:keywords>
  <dc:description>Foglio di calcolo capitale o debito residuo con excel di un finanziamento qualsiasi in xls by SocialPrestiti.it 2024</dc:description>
  <cp:lastModifiedBy>Rodolfo</cp:lastModifiedBy>
  <cp:lastPrinted>2007-08-06T12:26:11Z</cp:lastPrinted>
  <dcterms:created xsi:type="dcterms:W3CDTF">2000-09-27T14:26:38Z</dcterms:created>
  <dcterms:modified xsi:type="dcterms:W3CDTF">2023-12-24T18:06:04Z</dcterms:modified>
  <cp:category>calcolo; debito residuo; capitale residuo; 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debito residuo excel">
    <vt:lpwstr>calcolo capitale residuo excel</vt:lpwstr>
  </property>
</Properties>
</file>